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15195" windowHeight="5790"/>
  </bookViews>
  <sheets>
    <sheet name="Mungkin" sheetId="1" r:id="rId1"/>
  </sheets>
  <definedNames>
    <definedName name="_xlnm._FilterDatabase" localSheetId="0" hidden="1">Mungkin!$A$1:$G$19</definedName>
  </definedNames>
  <calcPr calcId="125725"/>
</workbook>
</file>

<file path=xl/calcChain.xml><?xml version="1.0" encoding="utf-8"?>
<calcChain xmlns="http://schemas.openxmlformats.org/spreadsheetml/2006/main">
  <c r="H3" i="1"/>
  <c r="H4"/>
  <c r="H5"/>
  <c r="K2" s="1" a="1"/>
  <c r="K2" s="1"/>
  <c r="H6"/>
  <c r="H7"/>
  <c r="H8"/>
  <c r="H9"/>
  <c r="H10"/>
  <c r="H11"/>
  <c r="H12"/>
  <c r="H13"/>
  <c r="H14"/>
  <c r="H15"/>
  <c r="H16"/>
  <c r="H17"/>
  <c r="H18"/>
  <c r="H2"/>
  <c r="G19"/>
  <c r="K3" l="1" a="1"/>
  <c r="K3" s="1"/>
  <c r="K4" s="1" a="1"/>
  <c r="K4" s="1"/>
  <c r="L2"/>
  <c r="N2"/>
  <c r="M2"/>
  <c r="O2"/>
  <c r="K5" l="1" a="1"/>
  <c r="K5" s="1"/>
  <c r="K6" s="1" a="1"/>
  <c r="K6" s="1"/>
  <c r="L4"/>
  <c r="M4" s="1"/>
  <c r="O4"/>
  <c r="N4"/>
  <c r="O3"/>
  <c r="N3"/>
  <c r="L3"/>
  <c r="M3" s="1"/>
  <c r="K7" l="1" a="1"/>
  <c r="K7" s="1"/>
  <c r="K8" s="1" a="1"/>
  <c r="K8" s="1"/>
  <c r="M5"/>
  <c r="L5"/>
  <c r="O5"/>
  <c r="N5"/>
  <c r="K9" l="1" a="1"/>
  <c r="K9" s="1"/>
  <c r="O7"/>
  <c r="N7"/>
  <c r="L7"/>
  <c r="M7" s="1"/>
  <c r="O6"/>
  <c r="N6"/>
  <c r="M6"/>
  <c r="L6"/>
  <c r="K10" l="1" a="1"/>
  <c r="K10" s="1"/>
  <c r="K11" s="1" a="1"/>
  <c r="K11" s="1"/>
  <c r="K12" s="1" a="1"/>
  <c r="K12" s="1"/>
  <c r="L8"/>
  <c r="M8" s="1"/>
  <c r="O8"/>
  <c r="N8"/>
  <c r="K13" l="1" a="1"/>
  <c r="K13" s="1"/>
  <c r="K14" s="1" a="1"/>
  <c r="K14" s="1"/>
  <c r="K15" s="1" a="1"/>
  <c r="K15" s="1"/>
  <c r="K16" s="1" a="1"/>
  <c r="K16" s="1"/>
  <c r="K17" s="1" a="1"/>
  <c r="K17" s="1"/>
  <c r="K18" s="1" a="1"/>
  <c r="K18" s="1"/>
  <c r="L9"/>
  <c r="M9" s="1"/>
  <c r="O9"/>
  <c r="N9"/>
  <c r="O10" l="1"/>
  <c r="N10"/>
  <c r="L10"/>
  <c r="M10" s="1"/>
  <c r="O11" l="1"/>
  <c r="N11"/>
  <c r="L11"/>
  <c r="M11" s="1"/>
  <c r="L12" l="1"/>
  <c r="M12" s="1"/>
  <c r="O12"/>
  <c r="N12"/>
  <c r="L13" l="1"/>
  <c r="M13" s="1"/>
  <c r="O13"/>
  <c r="N13"/>
  <c r="O14" l="1"/>
  <c r="N14"/>
  <c r="L14"/>
  <c r="M14" s="1"/>
  <c r="O15" l="1"/>
  <c r="N15"/>
  <c r="L15"/>
  <c r="M15"/>
  <c r="M16" l="1"/>
  <c r="N16"/>
  <c r="O16"/>
  <c r="L16"/>
  <c r="M17" l="1"/>
  <c r="N17"/>
  <c r="O17"/>
  <c r="L17"/>
  <c r="O18" l="1"/>
  <c r="L18"/>
  <c r="M18"/>
  <c r="N18"/>
</calcChain>
</file>

<file path=xl/sharedStrings.xml><?xml version="1.0" encoding="utf-8"?>
<sst xmlns="http://schemas.openxmlformats.org/spreadsheetml/2006/main" count="82" uniqueCount="40">
  <si>
    <t>No</t>
  </si>
  <si>
    <t>Date</t>
  </si>
  <si>
    <t>ID</t>
  </si>
  <si>
    <t>Title</t>
  </si>
  <si>
    <t>Device</t>
  </si>
  <si>
    <t>Country</t>
  </si>
  <si>
    <t>Price</t>
  </si>
  <si>
    <t>253P298</t>
  </si>
  <si>
    <t>Devil Skull</t>
  </si>
  <si>
    <t>Nokia N8-00</t>
  </si>
  <si>
    <t>Argentina</t>
  </si>
  <si>
    <t>253P2556</t>
  </si>
  <si>
    <t>Sound of Horror</t>
  </si>
  <si>
    <t>251P2970</t>
  </si>
  <si>
    <t>Mr Evil Jack</t>
  </si>
  <si>
    <t>252P2957</t>
  </si>
  <si>
    <t>Ghost Scream</t>
  </si>
  <si>
    <t>255P2600</t>
  </si>
  <si>
    <t>Crickets</t>
  </si>
  <si>
    <t>Nokia C3-00</t>
  </si>
  <si>
    <t>255P2602</t>
  </si>
  <si>
    <t>Cat</t>
  </si>
  <si>
    <t>253P2549</t>
  </si>
  <si>
    <t>Halloween</t>
  </si>
  <si>
    <t>253P2558</t>
  </si>
  <si>
    <t>Devil Laugh</t>
  </si>
  <si>
    <t>251P2478</t>
  </si>
  <si>
    <t>Greatness of God</t>
  </si>
  <si>
    <t>Nokia E6-00</t>
  </si>
  <si>
    <t>255P2629</t>
  </si>
  <si>
    <t>Lion Roar</t>
  </si>
  <si>
    <t>255P2738</t>
  </si>
  <si>
    <t>Atomic Bomb Effect</t>
  </si>
  <si>
    <t>Nokia 5235</t>
  </si>
  <si>
    <t>258P2012</t>
  </si>
  <si>
    <t>Good Friday Miracle</t>
  </si>
  <si>
    <t>Grand Total</t>
  </si>
  <si>
    <t>composite</t>
  </si>
  <si>
    <t>unique_composite</t>
  </si>
  <si>
    <t>nrecords</t>
  </si>
</sst>
</file>

<file path=xl/styles.xml><?xml version="1.0" encoding="utf-8"?>
<styleSheet xmlns="http://schemas.openxmlformats.org/spreadsheetml/2006/main">
  <numFmts count="2">
    <numFmt numFmtId="164" formatCode="_ * #,##0.00_)\ [$€-1]_ ;_ * \(#,##0.00\)\ [$€-1]_ ;_ * &quot;-&quot;??_)\ [$€-1]_ ;_ @_ "/>
    <numFmt numFmtId="165" formatCode="_([$$-409]* #,##0.00_);_([$$-409]* \(#,##0.00\);_([$$-409]* &quot;-&quot;??_);_(@_)"/>
  </numFmts>
  <fonts count="2">
    <font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0" xfId="0" applyNumberFormat="1" applyBorder="1"/>
    <xf numFmtId="0" fontId="0" fillId="0" borderId="3" xfId="0" applyBorder="1"/>
    <xf numFmtId="165" fontId="0" fillId="0" borderId="4" xfId="0" applyNumberFormat="1" applyBorder="1"/>
    <xf numFmtId="0" fontId="0" fillId="0" borderId="1" xfId="0" applyBorder="1" applyAlignment="1">
      <alignment horizontal="center"/>
    </xf>
    <xf numFmtId="14" fontId="0" fillId="0" borderId="5" xfId="0" applyNumberFormat="1" applyBorder="1"/>
    <xf numFmtId="0" fontId="0" fillId="0" borderId="6" xfId="0" applyBorder="1"/>
    <xf numFmtId="165" fontId="0" fillId="0" borderId="7" xfId="0" applyNumberFormat="1" applyBorder="1"/>
    <xf numFmtId="0" fontId="0" fillId="0" borderId="8" xfId="0" applyBorder="1" applyAlignment="1">
      <alignment horizontal="center"/>
    </xf>
    <xf numFmtId="14" fontId="0" fillId="0" borderId="9" xfId="0" applyNumberFormat="1" applyBorder="1"/>
    <xf numFmtId="0" fontId="0" fillId="0" borderId="10" xfId="0" applyBorder="1"/>
    <xf numFmtId="165" fontId="0" fillId="0" borderId="11" xfId="0" applyNumberFormat="1" applyBorder="1"/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19"/>
  <sheetViews>
    <sheetView tabSelected="1" workbookViewId="0"/>
  </sheetViews>
  <sheetFormatPr defaultRowHeight="12.75"/>
  <cols>
    <col min="1" max="1" width="4.42578125" customWidth="1"/>
    <col min="2" max="2" width="10" customWidth="1"/>
    <col min="3" max="3" width="10.85546875" style="18" customWidth="1"/>
    <col min="4" max="4" width="19.140625" customWidth="1"/>
    <col min="5" max="5" width="11.85546875" customWidth="1"/>
    <col min="11" max="11" width="20.140625" bestFit="1" customWidth="1"/>
  </cols>
  <sheetData>
    <row r="1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9" t="s">
        <v>37</v>
      </c>
      <c r="K1" t="s">
        <v>38</v>
      </c>
      <c r="L1" s="1" t="s">
        <v>2</v>
      </c>
      <c r="M1" s="1" t="s">
        <v>3</v>
      </c>
      <c r="N1" s="1" t="s">
        <v>4</v>
      </c>
      <c r="O1" s="20" t="s">
        <v>39</v>
      </c>
    </row>
    <row r="2" spans="1:15">
      <c r="A2" s="3">
        <v>1</v>
      </c>
      <c r="B2" s="4">
        <v>40950</v>
      </c>
      <c r="C2" s="15" t="s">
        <v>7</v>
      </c>
      <c r="D2" s="5" t="s">
        <v>8</v>
      </c>
      <c r="E2" s="5" t="s">
        <v>9</v>
      </c>
      <c r="F2" s="5" t="s">
        <v>10</v>
      </c>
      <c r="G2" s="6">
        <v>0.37</v>
      </c>
      <c r="H2" t="str">
        <f>C2&amp;"|"&amp;E2</f>
        <v>253P298|Nokia N8-00</v>
      </c>
      <c r="K2" t="str">
        <f t="array" ref="K2">IFERROR(INDEX($H$2:$H$18,MATCH(1,(COUNTIF(K$1:K1,$H$2:$H$18)=0)*(COUNTIF($H$2:$H$18,$H$2:$H$18)=MAX(COUNTIF($H$2:$H$18,$H$2:$H$18))),0)),"")</f>
        <v>252P2957|Nokia N8-00</v>
      </c>
      <c r="L2" t="str">
        <f>LEFT(K2,FIND("|",K2&amp;"|")-1)</f>
        <v>252P2957</v>
      </c>
      <c r="M2" t="str">
        <f>IF(LEN(K2),VLOOKUP(L2,$C$2:$D$18,2,FALSE),"")</f>
        <v>Ghost Scream</v>
      </c>
      <c r="N2" t="str">
        <f>MID(K2,FIND("|",K2&amp;"|")+1,99)</f>
        <v>Nokia N8-00</v>
      </c>
      <c r="O2">
        <f>IF(LEN(K2),COUNTIF($H$2:$H$18,K2),"")</f>
        <v>2</v>
      </c>
    </row>
    <row r="3" spans="1:15">
      <c r="A3" s="7">
        <v>2</v>
      </c>
      <c r="B3" s="8">
        <v>40951</v>
      </c>
      <c r="C3" s="16" t="s">
        <v>11</v>
      </c>
      <c r="D3" s="9" t="s">
        <v>12</v>
      </c>
      <c r="E3" s="9" t="s">
        <v>9</v>
      </c>
      <c r="F3" s="9" t="s">
        <v>10</v>
      </c>
      <c r="G3" s="10">
        <v>0.37</v>
      </c>
      <c r="H3" t="str">
        <f t="shared" ref="H3:H19" si="0">C3&amp;"|"&amp;E3</f>
        <v>253P2556|Nokia N8-00</v>
      </c>
      <c r="K3" t="str">
        <f t="array" ref="K3">IFERROR(INDEX($H$2:$H$18,MATCH(1,(COUNTIF(K$1:K2,$H$2:$H$18)=0)*(COUNTIF($H$2:$H$18,$H$2:$H$18)=MAX(COUNTIF($H$2:$H$18,$H$2:$H$18))),0)),"")</f>
        <v>255P2629|Nokia N8-00</v>
      </c>
      <c r="L3" t="str">
        <f t="shared" ref="L3:L18" si="1">LEFT(K3,FIND("|",K3&amp;"|")-1)</f>
        <v>255P2629</v>
      </c>
      <c r="M3" t="str">
        <f t="shared" ref="M3:M18" si="2">IF(LEN(K3),VLOOKUP(L3,$C$2:$D$18,2,FALSE),"")</f>
        <v>Lion Roar</v>
      </c>
      <c r="N3" t="str">
        <f>MID(K3,FIND("|",K3&amp;"|")+1,99)</f>
        <v>Nokia N8-00</v>
      </c>
      <c r="O3">
        <f t="shared" ref="O3:O18" si="3">IF(LEN(K3),COUNTIF($H$2:$H$18,K3),"")</f>
        <v>2</v>
      </c>
    </row>
    <row r="4" spans="1:15">
      <c r="A4" s="7">
        <v>3</v>
      </c>
      <c r="B4" s="8">
        <v>40954</v>
      </c>
      <c r="C4" s="16" t="s">
        <v>13</v>
      </c>
      <c r="D4" s="9" t="s">
        <v>14</v>
      </c>
      <c r="E4" s="9" t="s">
        <v>9</v>
      </c>
      <c r="F4" s="9" t="s">
        <v>10</v>
      </c>
      <c r="G4" s="10">
        <v>0.31</v>
      </c>
      <c r="H4" t="str">
        <f t="shared" si="0"/>
        <v>251P2970|Nokia N8-00</v>
      </c>
      <c r="K4" t="str">
        <f t="array" ref="K4">IFERROR(INDEX($H$2:$H$18,MATCH(1,(COUNTIF(K$1:K3,$H$2:$H$18)=0)*(COUNTIF($H$2:$H$18,$H$2:$H$18)=MAX(COUNTIF($H$2:$H$18,$H$2:$H$18))),0)),"")</f>
        <v>255P2629|Nokia C3-00</v>
      </c>
      <c r="L4" t="str">
        <f t="shared" si="1"/>
        <v>255P2629</v>
      </c>
      <c r="M4" t="str">
        <f t="shared" si="2"/>
        <v>Lion Roar</v>
      </c>
      <c r="N4" t="str">
        <f>MID(K4,FIND("|",K4&amp;"|")+1,99)</f>
        <v>Nokia C3-00</v>
      </c>
      <c r="O4">
        <f t="shared" si="3"/>
        <v>2</v>
      </c>
    </row>
    <row r="5" spans="1:15">
      <c r="A5" s="7">
        <v>4</v>
      </c>
      <c r="B5" s="8">
        <v>40954</v>
      </c>
      <c r="C5" s="16" t="s">
        <v>15</v>
      </c>
      <c r="D5" s="9" t="s">
        <v>16</v>
      </c>
      <c r="E5" s="9" t="s">
        <v>9</v>
      </c>
      <c r="F5" s="9" t="s">
        <v>10</v>
      </c>
      <c r="G5" s="10">
        <v>0.37</v>
      </c>
      <c r="H5" t="str">
        <f t="shared" si="0"/>
        <v>252P2957|Nokia N8-00</v>
      </c>
      <c r="K5" t="str">
        <f t="array" ref="K5">IFERROR(INDEX($H$2:$H$18,MATCH(1,(COUNTIF(K$1:K4,$H$2:$H$18)=0)*(COUNTIF($H$2:$H$18,$H$2:$H$18)=MAX(COUNTIF($H$2:$H$18,$H$2:$H$18))),0)),"")</f>
        <v/>
      </c>
      <c r="L5" t="str">
        <f t="shared" si="1"/>
        <v/>
      </c>
      <c r="M5" t="str">
        <f t="shared" si="2"/>
        <v/>
      </c>
      <c r="N5" t="str">
        <f>MID(K5,FIND("|",K5&amp;"|")+1,99)</f>
        <v/>
      </c>
      <c r="O5" t="str">
        <f t="shared" si="3"/>
        <v/>
      </c>
    </row>
    <row r="6" spans="1:15">
      <c r="A6" s="7">
        <v>5</v>
      </c>
      <c r="B6" s="8">
        <v>40956</v>
      </c>
      <c r="C6" s="16" t="s">
        <v>17</v>
      </c>
      <c r="D6" s="9" t="s">
        <v>18</v>
      </c>
      <c r="E6" s="9" t="s">
        <v>19</v>
      </c>
      <c r="F6" s="9" t="s">
        <v>10</v>
      </c>
      <c r="G6" s="10">
        <v>0.31</v>
      </c>
      <c r="H6" t="str">
        <f t="shared" si="0"/>
        <v>255P2600|Nokia C3-00</v>
      </c>
      <c r="K6" t="str">
        <f t="array" ref="K6">IFERROR(INDEX($H$2:$H$18,MATCH(1,(COUNTIF(K$1:K5,$H$2:$H$18)=0)*(COUNTIF($H$2:$H$18,$H$2:$H$18)=MAX(COUNTIF($H$2:$H$18,$H$2:$H$18))),0)),"")</f>
        <v/>
      </c>
      <c r="L6" t="str">
        <f t="shared" si="1"/>
        <v/>
      </c>
      <c r="M6" t="str">
        <f t="shared" si="2"/>
        <v/>
      </c>
      <c r="N6" t="str">
        <f>MID(K6,FIND("|",K6&amp;"|")+1,99)</f>
        <v/>
      </c>
      <c r="O6" t="str">
        <f t="shared" si="3"/>
        <v/>
      </c>
    </row>
    <row r="7" spans="1:15">
      <c r="A7" s="7">
        <v>6</v>
      </c>
      <c r="B7" s="8">
        <v>40956</v>
      </c>
      <c r="C7" s="16" t="s">
        <v>20</v>
      </c>
      <c r="D7" s="9" t="s">
        <v>21</v>
      </c>
      <c r="E7" s="9" t="s">
        <v>19</v>
      </c>
      <c r="F7" s="9" t="s">
        <v>10</v>
      </c>
      <c r="G7" s="10">
        <v>0.31</v>
      </c>
      <c r="H7" t="str">
        <f t="shared" si="0"/>
        <v>255P2602|Nokia C3-00</v>
      </c>
      <c r="K7" t="str">
        <f t="array" ref="K7">IFERROR(INDEX($H$2:$H$18,MATCH(1,(COUNTIF(K$1:K6,$H$2:$H$18)=0)*(COUNTIF($H$2:$H$18,$H$2:$H$18)=MAX(COUNTIF($H$2:$H$18,$H$2:$H$18))),0)),"")</f>
        <v/>
      </c>
      <c r="L7" t="str">
        <f t="shared" si="1"/>
        <v/>
      </c>
      <c r="M7" t="str">
        <f t="shared" si="2"/>
        <v/>
      </c>
      <c r="N7" t="str">
        <f>MID(K7,FIND("|",K7&amp;"|")+1,99)</f>
        <v/>
      </c>
      <c r="O7" t="str">
        <f t="shared" si="3"/>
        <v/>
      </c>
    </row>
    <row r="8" spans="1:15">
      <c r="A8" s="7">
        <v>7</v>
      </c>
      <c r="B8" s="8">
        <v>40957</v>
      </c>
      <c r="C8" s="16" t="s">
        <v>15</v>
      </c>
      <c r="D8" s="9" t="s">
        <v>16</v>
      </c>
      <c r="E8" s="9" t="s">
        <v>9</v>
      </c>
      <c r="F8" s="9" t="s">
        <v>10</v>
      </c>
      <c r="G8" s="10">
        <v>0.31</v>
      </c>
      <c r="H8" t="str">
        <f t="shared" si="0"/>
        <v>252P2957|Nokia N8-00</v>
      </c>
      <c r="K8" t="str">
        <f t="array" ref="K8">IFERROR(INDEX($H$2:$H$18,MATCH(1,(COUNTIF(K$1:K7,$H$2:$H$18)=0)*(COUNTIF($H$2:$H$18,$H$2:$H$18)=MAX(COUNTIF($H$2:$H$18,$H$2:$H$18))),0)),"")</f>
        <v/>
      </c>
      <c r="L8" t="str">
        <f t="shared" si="1"/>
        <v/>
      </c>
      <c r="M8" t="str">
        <f t="shared" si="2"/>
        <v/>
      </c>
      <c r="N8" t="str">
        <f>MID(K8,FIND("|",K8&amp;"|")+1,99)</f>
        <v/>
      </c>
      <c r="O8" t="str">
        <f t="shared" si="3"/>
        <v/>
      </c>
    </row>
    <row r="9" spans="1:15">
      <c r="A9" s="7">
        <v>8</v>
      </c>
      <c r="B9" s="8">
        <v>40957</v>
      </c>
      <c r="C9" s="16" t="s">
        <v>22</v>
      </c>
      <c r="D9" s="9" t="s">
        <v>23</v>
      </c>
      <c r="E9" s="9" t="s">
        <v>9</v>
      </c>
      <c r="F9" s="9" t="s">
        <v>10</v>
      </c>
      <c r="G9" s="10">
        <v>0.31</v>
      </c>
      <c r="H9" t="str">
        <f t="shared" si="0"/>
        <v>253P2549|Nokia N8-00</v>
      </c>
      <c r="K9" t="str">
        <f t="array" ref="K9">IFERROR(INDEX($H$2:$H$18,MATCH(1,(COUNTIF(K$1:K8,$H$2:$H$18)=0)*(COUNTIF($H$2:$H$18,$H$2:$H$18)=MAX(COUNTIF($H$2:$H$18,$H$2:$H$18))),0)),"")</f>
        <v/>
      </c>
      <c r="L9" t="str">
        <f t="shared" si="1"/>
        <v/>
      </c>
      <c r="M9" t="str">
        <f t="shared" si="2"/>
        <v/>
      </c>
      <c r="N9" t="str">
        <f>MID(K9,FIND("|",K9&amp;"|")+1,99)</f>
        <v/>
      </c>
      <c r="O9" t="str">
        <f t="shared" si="3"/>
        <v/>
      </c>
    </row>
    <row r="10" spans="1:15">
      <c r="A10" s="7">
        <v>9</v>
      </c>
      <c r="B10" s="8">
        <v>40957</v>
      </c>
      <c r="C10" s="16" t="s">
        <v>24</v>
      </c>
      <c r="D10" s="9" t="s">
        <v>25</v>
      </c>
      <c r="E10" s="9" t="s">
        <v>9</v>
      </c>
      <c r="F10" s="9" t="s">
        <v>10</v>
      </c>
      <c r="G10" s="10">
        <v>0.31</v>
      </c>
      <c r="H10" t="str">
        <f t="shared" si="0"/>
        <v>253P2558|Nokia N8-00</v>
      </c>
      <c r="K10" t="str">
        <f t="array" ref="K10">IFERROR(INDEX($H$2:$H$18,MATCH(1,(COUNTIF(K$1:K9,$H$2:$H$18)=0)*(COUNTIF($H$2:$H$18,$H$2:$H$18)=MAX(COUNTIF($H$2:$H$18,$H$2:$H$18))),0)),"")</f>
        <v/>
      </c>
      <c r="L10" t="str">
        <f t="shared" si="1"/>
        <v/>
      </c>
      <c r="M10" t="str">
        <f t="shared" si="2"/>
        <v/>
      </c>
      <c r="N10" t="str">
        <f>MID(K10,FIND("|",K10&amp;"|")+1,99)</f>
        <v/>
      </c>
      <c r="O10" t="str">
        <f t="shared" si="3"/>
        <v/>
      </c>
    </row>
    <row r="11" spans="1:15">
      <c r="A11" s="7">
        <v>10</v>
      </c>
      <c r="B11" s="8">
        <v>40958</v>
      </c>
      <c r="C11" s="16" t="s">
        <v>26</v>
      </c>
      <c r="D11" s="9" t="s">
        <v>27</v>
      </c>
      <c r="E11" s="9" t="s">
        <v>28</v>
      </c>
      <c r="F11" s="9" t="s">
        <v>10</v>
      </c>
      <c r="G11" s="10">
        <v>0.31</v>
      </c>
      <c r="H11" t="str">
        <f t="shared" si="0"/>
        <v>251P2478|Nokia E6-00</v>
      </c>
      <c r="K11" t="str">
        <f t="array" ref="K11">IFERROR(INDEX($H$2:$H$18,MATCH(1,(COUNTIF(K$1:K10,$H$2:$H$18)=0)*(COUNTIF($H$2:$H$18,$H$2:$H$18)=MAX(COUNTIF($H$2:$H$18,$H$2:$H$18))),0)),"")</f>
        <v/>
      </c>
      <c r="L11" t="str">
        <f t="shared" si="1"/>
        <v/>
      </c>
      <c r="M11" t="str">
        <f t="shared" si="2"/>
        <v/>
      </c>
      <c r="N11" t="str">
        <f>MID(K11,FIND("|",K11&amp;"|")+1,99)</f>
        <v/>
      </c>
      <c r="O11" t="str">
        <f t="shared" si="3"/>
        <v/>
      </c>
    </row>
    <row r="12" spans="1:15">
      <c r="A12" s="7">
        <v>11</v>
      </c>
      <c r="B12" s="8">
        <v>40960</v>
      </c>
      <c r="C12" s="16" t="s">
        <v>29</v>
      </c>
      <c r="D12" s="9" t="s">
        <v>30</v>
      </c>
      <c r="E12" s="9" t="s">
        <v>9</v>
      </c>
      <c r="F12" s="9" t="s">
        <v>10</v>
      </c>
      <c r="G12" s="10">
        <v>0.31</v>
      </c>
      <c r="H12" t="str">
        <f t="shared" si="0"/>
        <v>255P2629|Nokia N8-00</v>
      </c>
      <c r="K12" t="str">
        <f t="array" ref="K12">IFERROR(INDEX($H$2:$H$18,MATCH(1,(COUNTIF(K$1:K11,$H$2:$H$18)=0)*(COUNTIF($H$2:$H$18,$H$2:$H$18)=MAX(COUNTIF($H$2:$H$18,$H$2:$H$18))),0)),"")</f>
        <v/>
      </c>
      <c r="L12" t="str">
        <f t="shared" si="1"/>
        <v/>
      </c>
      <c r="M12" t="str">
        <f t="shared" si="2"/>
        <v/>
      </c>
      <c r="N12" t="str">
        <f>MID(K12,FIND("|",K12&amp;"|")+1,99)</f>
        <v/>
      </c>
      <c r="O12" t="str">
        <f t="shared" si="3"/>
        <v/>
      </c>
    </row>
    <row r="13" spans="1:15">
      <c r="A13" s="7">
        <v>12</v>
      </c>
      <c r="B13" s="8">
        <v>40960</v>
      </c>
      <c r="C13" s="16" t="s">
        <v>31</v>
      </c>
      <c r="D13" s="9" t="s">
        <v>32</v>
      </c>
      <c r="E13" s="9" t="s">
        <v>9</v>
      </c>
      <c r="F13" s="9" t="s">
        <v>10</v>
      </c>
      <c r="G13" s="10">
        <v>0.31</v>
      </c>
      <c r="H13" t="str">
        <f t="shared" si="0"/>
        <v>255P2738|Nokia N8-00</v>
      </c>
      <c r="K13" t="str">
        <f t="array" ref="K13">IFERROR(INDEX($H$2:$H$18,MATCH(1,(COUNTIF(K$1:K12,$H$2:$H$18)=0)*(COUNTIF($H$2:$H$18,$H$2:$H$18)=MAX(COUNTIF($H$2:$H$18,$H$2:$H$18))),0)),"")</f>
        <v/>
      </c>
      <c r="L13" t="str">
        <f t="shared" si="1"/>
        <v/>
      </c>
      <c r="M13" t="str">
        <f t="shared" si="2"/>
        <v/>
      </c>
      <c r="N13" t="str">
        <f>MID(K13,FIND("|",K13&amp;"|")+1,99)</f>
        <v/>
      </c>
      <c r="O13" t="str">
        <f t="shared" si="3"/>
        <v/>
      </c>
    </row>
    <row r="14" spans="1:15">
      <c r="A14" s="7">
        <v>13</v>
      </c>
      <c r="B14" s="8">
        <v>40961</v>
      </c>
      <c r="C14" s="16" t="s">
        <v>29</v>
      </c>
      <c r="D14" s="9" t="s">
        <v>30</v>
      </c>
      <c r="E14" s="9" t="s">
        <v>19</v>
      </c>
      <c r="F14" s="9" t="s">
        <v>10</v>
      </c>
      <c r="G14" s="10">
        <v>0.31</v>
      </c>
      <c r="H14" t="str">
        <f t="shared" si="0"/>
        <v>255P2629|Nokia C3-00</v>
      </c>
      <c r="K14" t="str">
        <f t="array" ref="K14">IFERROR(INDEX($H$2:$H$18,MATCH(1,(COUNTIF(K$1:K13,$H$2:$H$18)=0)*(COUNTIF($H$2:$H$18,$H$2:$H$18)=MAX(COUNTIF($H$2:$H$18,$H$2:$H$18))),0)),"")</f>
        <v/>
      </c>
      <c r="L14" t="str">
        <f t="shared" si="1"/>
        <v/>
      </c>
      <c r="M14" t="str">
        <f t="shared" si="2"/>
        <v/>
      </c>
      <c r="N14" t="str">
        <f>MID(K14,FIND("|",K14&amp;"|")+1,99)</f>
        <v/>
      </c>
      <c r="O14" t="str">
        <f t="shared" si="3"/>
        <v/>
      </c>
    </row>
    <row r="15" spans="1:15">
      <c r="A15" s="7">
        <v>14</v>
      </c>
      <c r="B15" s="8">
        <v>40961</v>
      </c>
      <c r="C15" s="16" t="s">
        <v>29</v>
      </c>
      <c r="D15" s="9" t="s">
        <v>30</v>
      </c>
      <c r="E15" s="9" t="s">
        <v>9</v>
      </c>
      <c r="F15" s="9" t="s">
        <v>10</v>
      </c>
      <c r="G15" s="10">
        <v>0.31</v>
      </c>
      <c r="H15" t="str">
        <f t="shared" si="0"/>
        <v>255P2629|Nokia N8-00</v>
      </c>
      <c r="K15" t="str">
        <f t="array" ref="K15">IFERROR(INDEX($H$2:$H$18,MATCH(1,(COUNTIF(K$1:K14,$H$2:$H$18)=0)*(COUNTIF($H$2:$H$18,$H$2:$H$18)=MAX(COUNTIF($H$2:$H$18,$H$2:$H$18))),0)),"")</f>
        <v/>
      </c>
      <c r="L15" t="str">
        <f t="shared" si="1"/>
        <v/>
      </c>
      <c r="M15" t="str">
        <f t="shared" si="2"/>
        <v/>
      </c>
      <c r="N15" t="str">
        <f>MID(K15,FIND("|",K15&amp;"|")+1,99)</f>
        <v/>
      </c>
      <c r="O15" t="str">
        <f t="shared" si="3"/>
        <v/>
      </c>
    </row>
    <row r="16" spans="1:15">
      <c r="A16" s="7">
        <v>15</v>
      </c>
      <c r="B16" s="8">
        <v>40962</v>
      </c>
      <c r="C16" s="16" t="s">
        <v>17</v>
      </c>
      <c r="D16" s="9" t="s">
        <v>18</v>
      </c>
      <c r="E16" s="9" t="s">
        <v>33</v>
      </c>
      <c r="F16" s="9" t="s">
        <v>10</v>
      </c>
      <c r="G16" s="10">
        <v>0.31</v>
      </c>
      <c r="H16" t="str">
        <f t="shared" si="0"/>
        <v>255P2600|Nokia 5235</v>
      </c>
      <c r="K16" t="str">
        <f t="array" ref="K16">IFERROR(INDEX($H$2:$H$18,MATCH(1,(COUNTIF(K$1:K15,$H$2:$H$18)=0)*(COUNTIF($H$2:$H$18,$H$2:$H$18)=MAX(COUNTIF($H$2:$H$18,$H$2:$H$18))),0)),"")</f>
        <v/>
      </c>
      <c r="L16" t="str">
        <f t="shared" si="1"/>
        <v/>
      </c>
      <c r="M16" t="str">
        <f t="shared" si="2"/>
        <v/>
      </c>
      <c r="N16" t="str">
        <f t="shared" ref="N16:N18" si="4">MID(K16,FIND("|",K16&amp;"|")+1,99)</f>
        <v/>
      </c>
      <c r="O16" t="str">
        <f t="shared" si="3"/>
        <v/>
      </c>
    </row>
    <row r="17" spans="1:15">
      <c r="A17" s="7">
        <v>16</v>
      </c>
      <c r="B17" s="8">
        <v>40962</v>
      </c>
      <c r="C17" s="16" t="s">
        <v>29</v>
      </c>
      <c r="D17" s="9" t="s">
        <v>30</v>
      </c>
      <c r="E17" s="9" t="s">
        <v>19</v>
      </c>
      <c r="F17" s="9" t="s">
        <v>10</v>
      </c>
      <c r="G17" s="10">
        <v>0.31</v>
      </c>
      <c r="H17" t="str">
        <f t="shared" si="0"/>
        <v>255P2629|Nokia C3-00</v>
      </c>
      <c r="K17" t="str">
        <f t="array" ref="K17">IFERROR(INDEX($H$2:$H$18,MATCH(1,(COUNTIF(K$1:K16,$H$2:$H$18)=0)*(COUNTIF($H$2:$H$18,$H$2:$H$18)=MAX(COUNTIF($H$2:$H$18,$H$2:$H$18))),0)),"")</f>
        <v/>
      </c>
      <c r="L17" t="str">
        <f t="shared" si="1"/>
        <v/>
      </c>
      <c r="M17" t="str">
        <f t="shared" si="2"/>
        <v/>
      </c>
      <c r="N17" t="str">
        <f t="shared" si="4"/>
        <v/>
      </c>
      <c r="O17" t="str">
        <f t="shared" si="3"/>
        <v/>
      </c>
    </row>
    <row r="18" spans="1:15">
      <c r="A18" s="7">
        <v>17</v>
      </c>
      <c r="B18" s="8">
        <v>40967</v>
      </c>
      <c r="C18" s="16" t="s">
        <v>34</v>
      </c>
      <c r="D18" s="9" t="s">
        <v>35</v>
      </c>
      <c r="E18" s="9" t="s">
        <v>19</v>
      </c>
      <c r="F18" s="9" t="s">
        <v>10</v>
      </c>
      <c r="G18" s="10">
        <v>0.31</v>
      </c>
      <c r="H18" t="str">
        <f t="shared" si="0"/>
        <v>258P2012|Nokia C3-00</v>
      </c>
      <c r="K18" t="str">
        <f t="array" ref="K18">IFERROR(INDEX($H$2:$H$18,MATCH(1,(COUNTIF(K$1:K17,$H$2:$H$18)=0)*(COUNTIF($H$2:$H$18,$H$2:$H$18)=MAX(COUNTIF($H$2:$H$18,$H$2:$H$18))),0)),"")</f>
        <v/>
      </c>
      <c r="L18" t="str">
        <f t="shared" si="1"/>
        <v/>
      </c>
      <c r="M18" t="str">
        <f t="shared" si="2"/>
        <v/>
      </c>
      <c r="N18" t="str">
        <f t="shared" si="4"/>
        <v/>
      </c>
      <c r="O18" t="str">
        <f t="shared" si="3"/>
        <v/>
      </c>
    </row>
    <row r="19" spans="1:15">
      <c r="A19" s="11"/>
      <c r="B19" s="12" t="s">
        <v>36</v>
      </c>
      <c r="C19" s="17"/>
      <c r="D19" s="13"/>
      <c r="E19" s="13"/>
      <c r="F19" s="13"/>
      <c r="G19" s="14">
        <f>SUM(G2:G18)</f>
        <v>5.4499999999999984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Mungkin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Awan</dc:creator>
  <cp:lastModifiedBy>Kid</cp:lastModifiedBy>
  <dcterms:created xsi:type="dcterms:W3CDTF">2012-03-02T12:26:05Z</dcterms:created>
  <dcterms:modified xsi:type="dcterms:W3CDTF">2012-03-02T14:04:30Z</dcterms:modified>
</cp:coreProperties>
</file>