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50" windowWidth="20190" windowHeight="7935"/>
  </bookViews>
  <sheets>
    <sheet name="CC_Report_Item" sheetId="1" r:id="rId1"/>
  </sheets>
  <definedNames>
    <definedName name="_xlnm._FilterDatabase" localSheetId="0" hidden="1">CC_Report_Item!$B$5:$M$6</definedName>
    <definedName name="CC">CC_Report_Item!$J:$J</definedName>
    <definedName name="OH">CC_Report_Item!$I:$I</definedName>
    <definedName name="_xlnm.Print_Titles" localSheetId="0">CC_Report_Item!$1:$5</definedName>
    <definedName name="SKU">CC_Report_Item!#REF!</definedName>
    <definedName name="UOM">CC_Report_Item!$G:$G</definedName>
    <definedName name="VAR">CC_Report_Item!$K:$K</definedName>
  </definedNames>
  <calcPr calcId="125725"/>
</workbook>
</file>

<file path=xl/calcChain.xml><?xml version="1.0" encoding="utf-8"?>
<calcChain xmlns="http://schemas.openxmlformats.org/spreadsheetml/2006/main">
  <c r="R7" i="1"/>
  <c r="R8"/>
  <c r="R26" s="1"/>
  <c r="R9"/>
  <c r="R10"/>
  <c r="R11"/>
  <c r="R12"/>
  <c r="R13"/>
  <c r="R14"/>
  <c r="R15"/>
  <c r="R16"/>
  <c r="R17"/>
  <c r="R18"/>
  <c r="R19"/>
  <c r="R20"/>
  <c r="R21"/>
  <c r="R22"/>
  <c r="R23"/>
  <c r="R24"/>
  <c r="R25"/>
  <c r="R6"/>
  <c r="Q7"/>
  <c r="Q26" s="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6"/>
  <c r="A7"/>
  <c r="A8"/>
  <c r="A9" s="1"/>
  <c r="A10" s="1"/>
  <c r="A11" s="1"/>
  <c r="A12" s="1"/>
  <c r="A13" s="1"/>
  <c r="A14" s="1"/>
  <c r="A15" s="1"/>
  <c r="A16" s="1"/>
  <c r="A17"/>
  <c r="A18"/>
  <c r="A19" s="1"/>
  <c r="A20" s="1"/>
  <c r="A21" s="1"/>
  <c r="A22"/>
  <c r="A23"/>
  <c r="A24"/>
  <c r="A25"/>
  <c r="A26" s="1"/>
  <c r="A6"/>
  <c r="P24" l="1"/>
  <c r="O24"/>
  <c r="P23"/>
  <c r="O23"/>
  <c r="P21"/>
  <c r="O21"/>
  <c r="P20"/>
  <c r="O20"/>
  <c r="P19"/>
  <c r="O19"/>
  <c r="P18"/>
  <c r="O18"/>
  <c r="P16"/>
  <c r="O16"/>
  <c r="P15"/>
  <c r="O15"/>
  <c r="P14"/>
  <c r="O14"/>
  <c r="P13"/>
  <c r="O13"/>
  <c r="P12"/>
  <c r="O12"/>
  <c r="P11"/>
  <c r="O11"/>
  <c r="P10"/>
  <c r="O10"/>
  <c r="P9"/>
  <c r="O9"/>
  <c r="P8"/>
  <c r="P17" s="1"/>
  <c r="O8"/>
  <c r="P6"/>
  <c r="P7" s="1"/>
  <c r="O6"/>
  <c r="O7" s="1"/>
  <c r="P22" l="1"/>
  <c r="O22"/>
  <c r="O25"/>
  <c r="P25"/>
  <c r="O26"/>
  <c r="O17"/>
  <c r="M26"/>
  <c r="L26"/>
  <c r="M25"/>
  <c r="L25"/>
  <c r="M22"/>
  <c r="L22"/>
  <c r="M17"/>
  <c r="L17"/>
  <c r="M24"/>
  <c r="L24"/>
  <c r="M23"/>
  <c r="L23"/>
  <c r="M21"/>
  <c r="L21"/>
  <c r="M20"/>
  <c r="L20"/>
  <c r="M19"/>
  <c r="L19"/>
  <c r="M18"/>
  <c r="L18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P26" l="1"/>
</calcChain>
</file>

<file path=xl/sharedStrings.xml><?xml version="1.0" encoding="utf-8"?>
<sst xmlns="http://schemas.openxmlformats.org/spreadsheetml/2006/main" count="101" uniqueCount="60">
  <si>
    <t>Report</t>
  </si>
  <si>
    <t>Daily Cycle Count</t>
  </si>
  <si>
    <t>Date</t>
  </si>
  <si>
    <t>By</t>
  </si>
  <si>
    <t>Item</t>
  </si>
  <si>
    <t>ACCURACY</t>
  </si>
  <si>
    <t>ITEM#</t>
  </si>
  <si>
    <t>DESCRIPTION</t>
  </si>
  <si>
    <t xml:space="preserve"> LOC</t>
  </si>
  <si>
    <t>ZONE</t>
  </si>
  <si>
    <t>PJL</t>
  </si>
  <si>
    <t>UOM</t>
  </si>
  <si>
    <t>STD</t>
  </si>
  <si>
    <t xml:space="preserve"> OH</t>
  </si>
  <si>
    <t xml:space="preserve"> CC</t>
  </si>
  <si>
    <t xml:space="preserve"> VAR</t>
  </si>
  <si>
    <t>ITEM</t>
  </si>
  <si>
    <t>QTY</t>
  </si>
  <si>
    <t>01001314</t>
  </si>
  <si>
    <t>COMMUTER MUG - PINK W/ BOX</t>
  </si>
  <si>
    <t>321211</t>
  </si>
  <si>
    <t>3</t>
  </si>
  <si>
    <t>MATSUBI</t>
  </si>
  <si>
    <t>SE</t>
  </si>
  <si>
    <t>COMMUTER MUG - PINK W/ BOX Total</t>
  </si>
  <si>
    <t>11056348</t>
  </si>
  <si>
    <t>SINGLE DECO</t>
  </si>
  <si>
    <t>630201</t>
  </si>
  <si>
    <t>63</t>
  </si>
  <si>
    <t>PUR-ADE-TEG</t>
  </si>
  <si>
    <t>620302</t>
  </si>
  <si>
    <t>62</t>
  </si>
  <si>
    <t>SAL-TAM-RIO</t>
  </si>
  <si>
    <t>321523</t>
  </si>
  <si>
    <t>530752</t>
  </si>
  <si>
    <t>5</t>
  </si>
  <si>
    <t>HEN-EBI-ROD-HAK</t>
  </si>
  <si>
    <t>540942</t>
  </si>
  <si>
    <t>560621</t>
  </si>
  <si>
    <t>620802</t>
  </si>
  <si>
    <t>620502</t>
  </si>
  <si>
    <t>620604</t>
  </si>
  <si>
    <t>SINGLE DECO Total</t>
  </si>
  <si>
    <t>11058657</t>
  </si>
  <si>
    <t>COOL N CHIC</t>
  </si>
  <si>
    <t>630302</t>
  </si>
  <si>
    <t>4102</t>
  </si>
  <si>
    <t>4</t>
  </si>
  <si>
    <t>MURDI-ALFIAN</t>
  </si>
  <si>
    <t>320000</t>
  </si>
  <si>
    <t>322224</t>
  </si>
  <si>
    <t>COOL N CHIC Total</t>
  </si>
  <si>
    <t>11105144</t>
  </si>
  <si>
    <t>NEW TRIO LOLLY</t>
  </si>
  <si>
    <t>620206</t>
  </si>
  <si>
    <t>PC</t>
  </si>
  <si>
    <t>NEW TRIO LOLLY Total</t>
  </si>
  <si>
    <t>TOTAL</t>
  </si>
  <si>
    <t>help</t>
  </si>
  <si>
    <t>Qty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</si>
</sst>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7"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0" tint="-0.1499984740745262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4" fillId="0" borderId="0" xfId="1" applyNumberFormat="1" applyFont="1" applyBorder="1" applyAlignment="1">
      <alignment horizontal="center"/>
    </xf>
    <xf numFmtId="164" fontId="4" fillId="0" borderId="0" xfId="1" applyNumberFormat="1" applyFont="1" applyBorder="1"/>
    <xf numFmtId="165" fontId="4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/>
    <xf numFmtId="0" fontId="2" fillId="2" borderId="3" xfId="0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41" fontId="0" fillId="3" borderId="5" xfId="0" applyNumberFormat="1" applyFont="1" applyFill="1" applyBorder="1" applyAlignment="1">
      <alignment vertical="center"/>
    </xf>
    <xf numFmtId="41" fontId="0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3" fillId="3" borderId="5" xfId="0" applyNumberFormat="1" applyFont="1" applyFill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10" fontId="5" fillId="0" borderId="0" xfId="2" applyNumberFormat="1" applyFont="1" applyBorder="1"/>
    <xf numFmtId="10" fontId="5" fillId="0" borderId="6" xfId="2" applyNumberFormat="1" applyFont="1" applyBorder="1"/>
    <xf numFmtId="0" fontId="5" fillId="0" borderId="0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1" fontId="3" fillId="3" borderId="8" xfId="0" applyNumberFormat="1" applyFont="1" applyFill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5" fillId="4" borderId="0" xfId="2" applyNumberFormat="1" applyFont="1" applyFill="1" applyBorder="1"/>
    <xf numFmtId="0" fontId="5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2" fillId="2" borderId="3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10" fontId="4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5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0.59996337778862885"/>
        </patternFill>
      </fill>
    </dxf>
    <dxf>
      <font>
        <b val="0"/>
        <i/>
      </font>
      <fill>
        <patternFill>
          <bgColor theme="5" tint="0.59996337778862885"/>
        </patternFill>
      </fill>
    </dxf>
    <dxf>
      <font>
        <color theme="0"/>
      </font>
      <fill>
        <patternFill>
          <bgColor rgb="FF0000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26"/>
  <sheetViews>
    <sheetView showGridLines="0" tabSelected="1" zoomScaleNormal="100" workbookViewId="0">
      <selection activeCell="Q5" sqref="Q5"/>
    </sheetView>
  </sheetViews>
  <sheetFormatPr defaultRowHeight="12.75"/>
  <cols>
    <col min="1" max="1" width="9.33203125" style="2"/>
    <col min="2" max="2" width="9.1640625" style="2" bestFit="1" customWidth="1"/>
    <col min="3" max="3" width="37.33203125" style="2" bestFit="1" customWidth="1"/>
    <col min="4" max="4" width="12.6640625" style="39" customWidth="1"/>
    <col min="5" max="5" width="6.1640625" style="39" bestFit="1" customWidth="1"/>
    <col min="6" max="6" width="17.83203125" style="2" bestFit="1" customWidth="1"/>
    <col min="7" max="7" width="5.33203125" style="1" bestFit="1" customWidth="1"/>
    <col min="8" max="8" width="6.1640625" style="3" bestFit="1" customWidth="1"/>
    <col min="9" max="10" width="9" style="4" bestFit="1" customWidth="1"/>
    <col min="11" max="11" width="8.6640625" style="4" bestFit="1" customWidth="1"/>
    <col min="12" max="12" width="8.5" style="1" bestFit="1" customWidth="1"/>
    <col min="13" max="13" width="8.1640625" style="1" bestFit="1" customWidth="1"/>
    <col min="14" max="14" width="4" style="2" customWidth="1"/>
    <col min="15" max="15" width="8.5" style="29" bestFit="1" customWidth="1"/>
    <col min="16" max="16" width="8.1640625" style="29" bestFit="1" customWidth="1"/>
    <col min="17" max="16384" width="9.33203125" style="2"/>
  </cols>
  <sheetData>
    <row r="1" spans="1:18">
      <c r="B1" s="2" t="s">
        <v>0</v>
      </c>
      <c r="C1" s="33" t="s">
        <v>1</v>
      </c>
      <c r="D1" s="33"/>
    </row>
    <row r="2" spans="1:18">
      <c r="B2" s="2" t="s">
        <v>2</v>
      </c>
      <c r="C2" s="34">
        <v>41353</v>
      </c>
      <c r="D2" s="34"/>
    </row>
    <row r="3" spans="1:18">
      <c r="B3" s="2" t="s">
        <v>3</v>
      </c>
      <c r="C3" s="5" t="s">
        <v>4</v>
      </c>
    </row>
    <row r="4" spans="1:18" s="6" customFormat="1">
      <c r="D4" s="40"/>
      <c r="E4" s="40"/>
      <c r="G4" s="7"/>
      <c r="H4" s="8"/>
      <c r="I4" s="9"/>
      <c r="J4" s="9"/>
      <c r="K4" s="9"/>
      <c r="L4" s="35" t="s">
        <v>5</v>
      </c>
      <c r="M4" s="36"/>
      <c r="O4" s="37" t="s">
        <v>5</v>
      </c>
      <c r="P4" s="38"/>
    </row>
    <row r="5" spans="1:18" s="7" customFormat="1">
      <c r="A5" s="1" t="s">
        <v>58</v>
      </c>
      <c r="B5" s="10" t="s">
        <v>6</v>
      </c>
      <c r="C5" s="10" t="s">
        <v>7</v>
      </c>
      <c r="D5" s="41" t="s">
        <v>8</v>
      </c>
      <c r="E5" s="41" t="s">
        <v>9</v>
      </c>
      <c r="F5" s="10" t="s">
        <v>10</v>
      </c>
      <c r="G5" s="10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0" t="s">
        <v>16</v>
      </c>
      <c r="M5" s="10" t="s">
        <v>17</v>
      </c>
      <c r="O5" s="32" t="s">
        <v>16</v>
      </c>
      <c r="P5" s="32" t="s">
        <v>17</v>
      </c>
      <c r="Q5" s="42" t="s">
        <v>4</v>
      </c>
      <c r="R5" s="42" t="s">
        <v>59</v>
      </c>
    </row>
    <row r="6" spans="1:18" ht="12.95" customHeight="1">
      <c r="A6" s="43" t="str">
        <f>IF(LEN(C6),C6,A5)</f>
        <v>COMMUTER MUG - PINK W/ BOX</v>
      </c>
      <c r="B6" s="12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4">
        <v>12</v>
      </c>
      <c r="I6" s="15">
        <v>55</v>
      </c>
      <c r="J6" s="16">
        <v>43</v>
      </c>
      <c r="K6" s="15">
        <v>-12</v>
      </c>
      <c r="L6" s="1" t="str">
        <f t="shared" ref="L6:L21" si="0">IF(UOM&lt;&gt;"",IF(AND(OH&lt;&gt;0,CC&lt;&gt;0),"OK","FAILED"),"-")</f>
        <v>OK</v>
      </c>
      <c r="M6" s="17" t="str">
        <f t="shared" ref="M6:M24" si="1">IF(UOM&lt;&gt;"",IF(OH=CC,"OK","FAILED"),"-")</f>
        <v>FAILED</v>
      </c>
      <c r="O6" s="29" t="str">
        <f t="shared" ref="O6:O21" si="2">IF(UOM&lt;&gt;"",IF(AND(OH&lt;&gt;0,CC&lt;&gt;0),"OK","FAILED"),"-")</f>
        <v>OK</v>
      </c>
      <c r="P6" s="30" t="str">
        <f t="shared" ref="P6:P24" si="3">IF(UOM&lt;&gt;"",IF(OH=CC,"OK","FAILED"),"-")</f>
        <v>FAILED</v>
      </c>
      <c r="Q6" s="44" t="str">
        <f>IF(ISNUMBER(FIND("Total",$C6)),SUMPRODUCT(($A5:$A$6=SUBSTITUTE($A6," Total",""))*($I5:$I$6*$J5:$J$6&gt;0))/COUNTIF($A5:$A$6,SUBSTITUTE($A6," Total","")),IF($B6="TOTAL",COUNTIF(Q5:Q$6,"OK")/COUNTA($D5:$D$6),IF($I6*$J6&gt;0,"OK","FAILED")))</f>
        <v>OK</v>
      </c>
      <c r="R6" s="44" t="str">
        <f>IF(ISNUMBER(FIND("Total",$C6)),SUMPRODUCT(($A5:$A$6=SUBSTITUTE($A6," Total",""))*($I5:$I$6=$J5:$J$6))/COUNTIF($A5:$A$6,SUBSTITUTE($A6," Total","")),IF($B6="TOTAL",COUNTIF(R5:R$6,"OK")/COUNTA($D5:$D$6),IF($I6=$J6,"OK","FAILED")))</f>
        <v>FAILED</v>
      </c>
    </row>
    <row r="7" spans="1:18" s="24" customFormat="1">
      <c r="A7" s="43" t="str">
        <f t="shared" ref="A7:A26" si="4">IF(LEN(C7),C7,A6)</f>
        <v>COMMUTER MUG - PINK W/ BOX Total</v>
      </c>
      <c r="B7" s="18"/>
      <c r="C7" s="19" t="s">
        <v>24</v>
      </c>
      <c r="D7" s="19"/>
      <c r="E7" s="19"/>
      <c r="F7" s="19"/>
      <c r="G7" s="19"/>
      <c r="H7" s="19"/>
      <c r="I7" s="20">
        <v>55</v>
      </c>
      <c r="J7" s="21">
        <v>43</v>
      </c>
      <c r="K7" s="20">
        <v>-12</v>
      </c>
      <c r="L7" s="22" t="e">
        <f>COUNTIF(MyRng,"OK")/COUNTA(MyRng)</f>
        <v>#NAME?</v>
      </c>
      <c r="M7" s="23" t="e">
        <f>COUNTIF(selRng,"OK")/COUNTA(selRng)</f>
        <v>#NAME?</v>
      </c>
      <c r="O7" s="31">
        <f>COUNTIF(O6,"OK")/COUNTA(O6)</f>
        <v>1</v>
      </c>
      <c r="P7" s="31">
        <f>COUNTIF(P6,"OK")/COUNTA(P6)</f>
        <v>0</v>
      </c>
      <c r="Q7" s="44">
        <f>IF(ISNUMBER(FIND("Total",$C7)),SUMPRODUCT(($A6:$A$6=SUBSTITUTE($A7," Total",""))*($I6:$I$6*$J6:$J$6&gt;0))/COUNTIF($A6:$A$6,SUBSTITUTE($A7," Total","")),IF($B7="TOTAL",COUNTIF(Q6:Q$6,"OK")/COUNTA($D6:$D$6),IF($I7*$J7&gt;0,"OK","FAILED")))</f>
        <v>1</v>
      </c>
      <c r="R7" s="44">
        <f>IF(ISNUMBER(FIND("Total",$C7)),SUMPRODUCT(($A6:$A$6=SUBSTITUTE($A7," Total",""))*($I6:$I$6=$J6:$J$6))/COUNTIF($A6:$A$6,SUBSTITUTE($A7," Total","")),IF($B7="TOTAL",COUNTIF(R6:R$6,"OK")/COUNTA($D6:$D$6),IF($I7=$J7,"OK","FAILED")))</f>
        <v>0</v>
      </c>
    </row>
    <row r="8" spans="1:18">
      <c r="A8" s="43" t="str">
        <f t="shared" si="4"/>
        <v>SINGLE DECO</v>
      </c>
      <c r="B8" s="12" t="s">
        <v>25</v>
      </c>
      <c r="C8" s="13" t="s">
        <v>26</v>
      </c>
      <c r="D8" s="13" t="s">
        <v>27</v>
      </c>
      <c r="E8" s="13" t="s">
        <v>28</v>
      </c>
      <c r="F8" s="13" t="s">
        <v>29</v>
      </c>
      <c r="G8" s="13" t="s">
        <v>23</v>
      </c>
      <c r="H8" s="14">
        <v>32</v>
      </c>
      <c r="I8" s="15">
        <v>21120</v>
      </c>
      <c r="J8" s="16">
        <v>22272</v>
      </c>
      <c r="K8" s="15">
        <v>1152</v>
      </c>
      <c r="L8" s="1" t="str">
        <f t="shared" si="0"/>
        <v>OK</v>
      </c>
      <c r="M8" s="17" t="str">
        <f t="shared" si="1"/>
        <v>FAILED</v>
      </c>
      <c r="O8" s="29" t="str">
        <f t="shared" si="2"/>
        <v>OK</v>
      </c>
      <c r="P8" s="30" t="str">
        <f t="shared" si="3"/>
        <v>FAILED</v>
      </c>
      <c r="Q8" s="44" t="str">
        <f>IF(ISNUMBER(FIND("Total",$C8)),SUMPRODUCT(($A$6:$A7=SUBSTITUTE($A8," Total",""))*($I$6:$I7*$J$6:$J7&gt;0))/COUNTIF($A$6:$A7,SUBSTITUTE($A8," Total","")),IF($B8="TOTAL",COUNTIF(Q$6:Q7,"OK")/COUNTA($D$6:$D7),IF($I8*$J8&gt;0,"OK","FAILED")))</f>
        <v>OK</v>
      </c>
      <c r="R8" s="44" t="str">
        <f>IF(ISNUMBER(FIND("Total",$C8)),SUMPRODUCT(($A$6:$A7=SUBSTITUTE($A8," Total",""))*($I$6:$I7=$J$6:$J7))/COUNTIF($A$6:$A7,SUBSTITUTE($A8," Total","")),IF($B8="TOTAL",COUNTIF(R$6:R7,"OK")/COUNTA($D$6:$D7),IF($I8=$J8,"OK","FAILED")))</f>
        <v>FAILED</v>
      </c>
    </row>
    <row r="9" spans="1:18">
      <c r="A9" s="43" t="str">
        <f t="shared" si="4"/>
        <v>SINGLE DECO</v>
      </c>
      <c r="B9" s="12"/>
      <c r="C9" s="13"/>
      <c r="D9" s="13" t="s">
        <v>30</v>
      </c>
      <c r="E9" s="13" t="s">
        <v>31</v>
      </c>
      <c r="F9" s="13" t="s">
        <v>32</v>
      </c>
      <c r="G9" s="13" t="s">
        <v>23</v>
      </c>
      <c r="H9" s="14">
        <v>32</v>
      </c>
      <c r="I9" s="15">
        <v>27560</v>
      </c>
      <c r="J9" s="16">
        <v>0</v>
      </c>
      <c r="K9" s="15">
        <v>-27560</v>
      </c>
      <c r="L9" s="1" t="str">
        <f t="shared" si="0"/>
        <v>FAILED</v>
      </c>
      <c r="M9" s="17" t="str">
        <f t="shared" si="1"/>
        <v>FAILED</v>
      </c>
      <c r="O9" s="29" t="str">
        <f t="shared" si="2"/>
        <v>FAILED</v>
      </c>
      <c r="P9" s="30" t="str">
        <f t="shared" si="3"/>
        <v>FAILED</v>
      </c>
      <c r="Q9" s="44" t="str">
        <f>IF(ISNUMBER(FIND("Total",$C9)),SUMPRODUCT(($A$6:$A8=SUBSTITUTE($A9," Total",""))*($I$6:$I8*$J$6:$J8&gt;0))/COUNTIF($A$6:$A8,SUBSTITUTE($A9," Total","")),IF($B9="TOTAL",COUNTIF(Q$6:Q8,"OK")/COUNTA($D$6:$D8),IF($I9*$J9&gt;0,"OK","FAILED")))</f>
        <v>FAILED</v>
      </c>
      <c r="R9" s="44" t="str">
        <f>IF(ISNUMBER(FIND("Total",$C9)),SUMPRODUCT(($A$6:$A8=SUBSTITUTE($A9," Total",""))*($I$6:$I8=$J$6:$J8))/COUNTIF($A$6:$A8,SUBSTITUTE($A9," Total","")),IF($B9="TOTAL",COUNTIF(R$6:R8,"OK")/COUNTA($D$6:$D8),IF($I9=$J9,"OK","FAILED")))</f>
        <v>FAILED</v>
      </c>
    </row>
    <row r="10" spans="1:18">
      <c r="A10" s="43" t="str">
        <f t="shared" si="4"/>
        <v>SINGLE DECO</v>
      </c>
      <c r="B10" s="12"/>
      <c r="C10" s="13"/>
      <c r="D10" s="13" t="s">
        <v>33</v>
      </c>
      <c r="E10" s="13" t="s">
        <v>21</v>
      </c>
      <c r="F10" s="13" t="s">
        <v>22</v>
      </c>
      <c r="G10" s="13" t="s">
        <v>23</v>
      </c>
      <c r="H10" s="14">
        <v>32</v>
      </c>
      <c r="I10" s="15">
        <v>155</v>
      </c>
      <c r="J10" s="16">
        <v>144</v>
      </c>
      <c r="K10" s="15">
        <v>-11</v>
      </c>
      <c r="L10" s="1" t="str">
        <f t="shared" si="0"/>
        <v>OK</v>
      </c>
      <c r="M10" s="17" t="str">
        <f t="shared" si="1"/>
        <v>FAILED</v>
      </c>
      <c r="O10" s="29" t="str">
        <f t="shared" si="2"/>
        <v>OK</v>
      </c>
      <c r="P10" s="30" t="str">
        <f t="shared" si="3"/>
        <v>FAILED</v>
      </c>
      <c r="Q10" s="44" t="str">
        <f>IF(ISNUMBER(FIND("Total",$C10)),SUMPRODUCT(($A$6:$A9=SUBSTITUTE($A10," Total",""))*($I$6:$I9*$J$6:$J9&gt;0))/COUNTIF($A$6:$A9,SUBSTITUTE($A10," Total","")),IF($B10="TOTAL",COUNTIF(Q$6:Q9,"OK")/COUNTA($D$6:$D9),IF($I10*$J10&gt;0,"OK","FAILED")))</f>
        <v>OK</v>
      </c>
      <c r="R10" s="44" t="str">
        <f>IF(ISNUMBER(FIND("Total",$C10)),SUMPRODUCT(($A$6:$A9=SUBSTITUTE($A10," Total",""))*($I$6:$I9=$J$6:$J9))/COUNTIF($A$6:$A9,SUBSTITUTE($A10," Total","")),IF($B10="TOTAL",COUNTIF(R$6:R9,"OK")/COUNTA($D$6:$D9),IF($I10=$J10,"OK","FAILED")))</f>
        <v>FAILED</v>
      </c>
    </row>
    <row r="11" spans="1:18">
      <c r="A11" s="43" t="str">
        <f t="shared" si="4"/>
        <v>SINGLE DECO</v>
      </c>
      <c r="B11" s="12"/>
      <c r="C11" s="13"/>
      <c r="D11" s="13" t="s">
        <v>34</v>
      </c>
      <c r="E11" s="13" t="s">
        <v>35</v>
      </c>
      <c r="F11" s="13" t="s">
        <v>36</v>
      </c>
      <c r="G11" s="13" t="s">
        <v>23</v>
      </c>
      <c r="H11" s="14">
        <v>32</v>
      </c>
      <c r="I11" s="15">
        <v>512</v>
      </c>
      <c r="J11" s="16">
        <v>512</v>
      </c>
      <c r="K11" s="15">
        <v>0</v>
      </c>
      <c r="L11" s="1" t="str">
        <f t="shared" si="0"/>
        <v>OK</v>
      </c>
      <c r="M11" s="17" t="str">
        <f t="shared" si="1"/>
        <v>OK</v>
      </c>
      <c r="O11" s="29" t="str">
        <f t="shared" si="2"/>
        <v>OK</v>
      </c>
      <c r="P11" s="30" t="str">
        <f t="shared" si="3"/>
        <v>OK</v>
      </c>
      <c r="Q11" s="44" t="str">
        <f>IF(ISNUMBER(FIND("Total",$C11)),SUMPRODUCT(($A$6:$A10=SUBSTITUTE($A11," Total",""))*($I$6:$I10*$J$6:$J10&gt;0))/COUNTIF($A$6:$A10,SUBSTITUTE($A11," Total","")),IF($B11="TOTAL",COUNTIF(Q$6:Q10,"OK")/COUNTA($D$6:$D10),IF($I11*$J11&gt;0,"OK","FAILED")))</f>
        <v>OK</v>
      </c>
      <c r="R11" s="44" t="str">
        <f>IF(ISNUMBER(FIND("Total",$C11)),SUMPRODUCT(($A$6:$A10=SUBSTITUTE($A11," Total",""))*($I$6:$I10=$J$6:$J10))/COUNTIF($A$6:$A10,SUBSTITUTE($A11," Total","")),IF($B11="TOTAL",COUNTIF(R$6:R10,"OK")/COUNTA($D$6:$D10),IF($I11=$J11,"OK","FAILED")))</f>
        <v>OK</v>
      </c>
    </row>
    <row r="12" spans="1:18">
      <c r="A12" s="43" t="str">
        <f t="shared" si="4"/>
        <v>SINGLE DECO</v>
      </c>
      <c r="B12" s="12"/>
      <c r="C12" s="13"/>
      <c r="D12" s="13" t="s">
        <v>37</v>
      </c>
      <c r="E12" s="13" t="s">
        <v>35</v>
      </c>
      <c r="F12" s="13" t="s">
        <v>36</v>
      </c>
      <c r="G12" s="13" t="s">
        <v>23</v>
      </c>
      <c r="H12" s="14">
        <v>32</v>
      </c>
      <c r="I12" s="15">
        <v>512</v>
      </c>
      <c r="J12" s="16">
        <v>512</v>
      </c>
      <c r="K12" s="15">
        <v>0</v>
      </c>
      <c r="L12" s="1" t="str">
        <f t="shared" si="0"/>
        <v>OK</v>
      </c>
      <c r="M12" s="17" t="str">
        <f t="shared" si="1"/>
        <v>OK</v>
      </c>
      <c r="O12" s="29" t="str">
        <f t="shared" si="2"/>
        <v>OK</v>
      </c>
      <c r="P12" s="30" t="str">
        <f t="shared" si="3"/>
        <v>OK</v>
      </c>
      <c r="Q12" s="44" t="str">
        <f>IF(ISNUMBER(FIND("Total",$C12)),SUMPRODUCT(($A$6:$A11=SUBSTITUTE($A12," Total",""))*($I$6:$I11*$J$6:$J11&gt;0))/COUNTIF($A$6:$A11,SUBSTITUTE($A12," Total","")),IF($B12="TOTAL",COUNTIF(Q$6:Q11,"OK")/COUNTA($D$6:$D11),IF($I12*$J12&gt;0,"OK","FAILED")))</f>
        <v>OK</v>
      </c>
      <c r="R12" s="44" t="str">
        <f>IF(ISNUMBER(FIND("Total",$C12)),SUMPRODUCT(($A$6:$A11=SUBSTITUTE($A12," Total",""))*($I$6:$I11=$J$6:$J11))/COUNTIF($A$6:$A11,SUBSTITUTE($A12," Total","")),IF($B12="TOTAL",COUNTIF(R$6:R11,"OK")/COUNTA($D$6:$D11),IF($I12=$J12,"OK","FAILED")))</f>
        <v>OK</v>
      </c>
    </row>
    <row r="13" spans="1:18">
      <c r="A13" s="43" t="str">
        <f t="shared" si="4"/>
        <v>SINGLE DECO</v>
      </c>
      <c r="B13" s="12"/>
      <c r="C13" s="13"/>
      <c r="D13" s="13" t="s">
        <v>38</v>
      </c>
      <c r="E13" s="13" t="s">
        <v>35</v>
      </c>
      <c r="F13" s="13" t="s">
        <v>36</v>
      </c>
      <c r="G13" s="13" t="s">
        <v>23</v>
      </c>
      <c r="H13" s="14">
        <v>32</v>
      </c>
      <c r="I13" s="15">
        <v>64</v>
      </c>
      <c r="J13" s="16">
        <v>512</v>
      </c>
      <c r="K13" s="15">
        <v>448</v>
      </c>
      <c r="L13" s="1" t="str">
        <f t="shared" si="0"/>
        <v>OK</v>
      </c>
      <c r="M13" s="17" t="str">
        <f t="shared" si="1"/>
        <v>FAILED</v>
      </c>
      <c r="O13" s="29" t="str">
        <f t="shared" si="2"/>
        <v>OK</v>
      </c>
      <c r="P13" s="30" t="str">
        <f t="shared" si="3"/>
        <v>FAILED</v>
      </c>
      <c r="Q13" s="44" t="str">
        <f>IF(ISNUMBER(FIND("Total",$C13)),SUMPRODUCT(($A$6:$A12=SUBSTITUTE($A13," Total",""))*($I$6:$I12*$J$6:$J12&gt;0))/COUNTIF($A$6:$A12,SUBSTITUTE($A13," Total","")),IF($B13="TOTAL",COUNTIF(Q$6:Q12,"OK")/COUNTA($D$6:$D12),IF($I13*$J13&gt;0,"OK","FAILED")))</f>
        <v>OK</v>
      </c>
      <c r="R13" s="44" t="str">
        <f>IF(ISNUMBER(FIND("Total",$C13)),SUMPRODUCT(($A$6:$A12=SUBSTITUTE($A13," Total",""))*($I$6:$I12=$J$6:$J12))/COUNTIF($A$6:$A12,SUBSTITUTE($A13," Total","")),IF($B13="TOTAL",COUNTIF(R$6:R12,"OK")/COUNTA($D$6:$D12),IF($I13=$J13,"OK","FAILED")))</f>
        <v>FAILED</v>
      </c>
    </row>
    <row r="14" spans="1:18">
      <c r="A14" s="43" t="str">
        <f t="shared" si="4"/>
        <v>SINGLE DECO</v>
      </c>
      <c r="B14" s="12"/>
      <c r="C14" s="13"/>
      <c r="D14" s="13" t="s">
        <v>39</v>
      </c>
      <c r="E14" s="13" t="s">
        <v>31</v>
      </c>
      <c r="F14" s="13" t="s">
        <v>32</v>
      </c>
      <c r="G14" s="13" t="s">
        <v>23</v>
      </c>
      <c r="H14" s="14">
        <v>32</v>
      </c>
      <c r="I14" s="15">
        <v>192</v>
      </c>
      <c r="J14" s="16">
        <v>0</v>
      </c>
      <c r="K14" s="15">
        <v>-192</v>
      </c>
      <c r="L14" s="1" t="str">
        <f t="shared" si="0"/>
        <v>FAILED</v>
      </c>
      <c r="M14" s="17" t="str">
        <f t="shared" si="1"/>
        <v>FAILED</v>
      </c>
      <c r="O14" s="29" t="str">
        <f t="shared" si="2"/>
        <v>FAILED</v>
      </c>
      <c r="P14" s="30" t="str">
        <f t="shared" si="3"/>
        <v>FAILED</v>
      </c>
      <c r="Q14" s="44" t="str">
        <f>IF(ISNUMBER(FIND("Total",$C14)),SUMPRODUCT(($A$6:$A13=SUBSTITUTE($A14," Total",""))*($I$6:$I13*$J$6:$J13&gt;0))/COUNTIF($A$6:$A13,SUBSTITUTE($A14," Total","")),IF($B14="TOTAL",COUNTIF(Q$6:Q13,"OK")/COUNTA($D$6:$D13),IF($I14*$J14&gt;0,"OK","FAILED")))</f>
        <v>FAILED</v>
      </c>
      <c r="R14" s="44" t="str">
        <f>IF(ISNUMBER(FIND("Total",$C14)),SUMPRODUCT(($A$6:$A13=SUBSTITUTE($A14," Total",""))*($I$6:$I13=$J$6:$J13))/COUNTIF($A$6:$A13,SUBSTITUTE($A14," Total","")),IF($B14="TOTAL",COUNTIF(R$6:R13,"OK")/COUNTA($D$6:$D13),IF($I14=$J14,"OK","FAILED")))</f>
        <v>FAILED</v>
      </c>
    </row>
    <row r="15" spans="1:18">
      <c r="A15" s="43" t="str">
        <f t="shared" si="4"/>
        <v>SINGLE DECO</v>
      </c>
      <c r="B15" s="12"/>
      <c r="C15" s="13"/>
      <c r="D15" s="13" t="s">
        <v>40</v>
      </c>
      <c r="E15" s="13" t="s">
        <v>31</v>
      </c>
      <c r="F15" s="13" t="s">
        <v>32</v>
      </c>
      <c r="G15" s="13" t="s">
        <v>23</v>
      </c>
      <c r="H15" s="14">
        <v>32</v>
      </c>
      <c r="I15" s="15">
        <v>0</v>
      </c>
      <c r="J15" s="16">
        <v>21504</v>
      </c>
      <c r="K15" s="15">
        <v>21504</v>
      </c>
      <c r="L15" s="1" t="str">
        <f t="shared" si="0"/>
        <v>FAILED</v>
      </c>
      <c r="M15" s="17" t="str">
        <f t="shared" si="1"/>
        <v>FAILED</v>
      </c>
      <c r="O15" s="29" t="str">
        <f t="shared" si="2"/>
        <v>FAILED</v>
      </c>
      <c r="P15" s="30" t="str">
        <f t="shared" si="3"/>
        <v>FAILED</v>
      </c>
      <c r="Q15" s="44" t="str">
        <f>IF(ISNUMBER(FIND("Total",$C15)),SUMPRODUCT(($A$6:$A14=SUBSTITUTE($A15," Total",""))*($I$6:$I14*$J$6:$J14&gt;0))/COUNTIF($A$6:$A14,SUBSTITUTE($A15," Total","")),IF($B15="TOTAL",COUNTIF(Q$6:Q14,"OK")/COUNTA($D$6:$D14),IF($I15*$J15&gt;0,"OK","FAILED")))</f>
        <v>FAILED</v>
      </c>
      <c r="R15" s="44" t="str">
        <f>IF(ISNUMBER(FIND("Total",$C15)),SUMPRODUCT(($A$6:$A14=SUBSTITUTE($A15," Total",""))*($I$6:$I14=$J$6:$J14))/COUNTIF($A$6:$A14,SUBSTITUTE($A15," Total","")),IF($B15="TOTAL",COUNTIF(R$6:R14,"OK")/COUNTA($D$6:$D14),IF($I15=$J15,"OK","FAILED")))</f>
        <v>FAILED</v>
      </c>
    </row>
    <row r="16" spans="1:18">
      <c r="A16" s="43" t="str">
        <f t="shared" si="4"/>
        <v>SINGLE DECO</v>
      </c>
      <c r="B16" s="12"/>
      <c r="C16" s="13"/>
      <c r="D16" s="13" t="s">
        <v>41</v>
      </c>
      <c r="E16" s="13" t="s">
        <v>31</v>
      </c>
      <c r="F16" s="13" t="s">
        <v>32</v>
      </c>
      <c r="G16" s="13" t="s">
        <v>23</v>
      </c>
      <c r="H16" s="14">
        <v>32</v>
      </c>
      <c r="I16" s="15">
        <v>0</v>
      </c>
      <c r="J16" s="16">
        <v>4832</v>
      </c>
      <c r="K16" s="15">
        <v>4832</v>
      </c>
      <c r="L16" s="1" t="str">
        <f t="shared" si="0"/>
        <v>FAILED</v>
      </c>
      <c r="M16" s="17" t="str">
        <f t="shared" si="1"/>
        <v>FAILED</v>
      </c>
      <c r="O16" s="29" t="str">
        <f t="shared" si="2"/>
        <v>FAILED</v>
      </c>
      <c r="P16" s="30" t="str">
        <f t="shared" si="3"/>
        <v>FAILED</v>
      </c>
      <c r="Q16" s="44" t="str">
        <f>IF(ISNUMBER(FIND("Total",$C16)),SUMPRODUCT(($A$6:$A15=SUBSTITUTE($A16," Total",""))*($I$6:$I15*$J$6:$J15&gt;0))/COUNTIF($A$6:$A15,SUBSTITUTE($A16," Total","")),IF($B16="TOTAL",COUNTIF(Q$6:Q15,"OK")/COUNTA($D$6:$D15),IF($I16*$J16&gt;0,"OK","FAILED")))</f>
        <v>FAILED</v>
      </c>
      <c r="R16" s="44" t="str">
        <f>IF(ISNUMBER(FIND("Total",$C16)),SUMPRODUCT(($A$6:$A15=SUBSTITUTE($A16," Total",""))*($I$6:$I15=$J$6:$J15))/COUNTIF($A$6:$A15,SUBSTITUTE($A16," Total","")),IF($B16="TOTAL",COUNTIF(R$6:R15,"OK")/COUNTA($D$6:$D15),IF($I16=$J16,"OK","FAILED")))</f>
        <v>FAILED</v>
      </c>
    </row>
    <row r="17" spans="1:18" s="24" customFormat="1">
      <c r="A17" s="43" t="str">
        <f t="shared" si="4"/>
        <v>SINGLE DECO Total</v>
      </c>
      <c r="B17" s="18"/>
      <c r="C17" s="19" t="s">
        <v>42</v>
      </c>
      <c r="D17" s="19"/>
      <c r="E17" s="19"/>
      <c r="F17" s="19"/>
      <c r="G17" s="19"/>
      <c r="H17" s="19"/>
      <c r="I17" s="20">
        <v>50115</v>
      </c>
      <c r="J17" s="21">
        <v>50288</v>
      </c>
      <c r="K17" s="20">
        <v>173</v>
      </c>
      <c r="L17" s="22" t="e">
        <f>COUNTIF(MyRng,"OK")/COUNTA(MyRng)</f>
        <v>#NAME?</v>
      </c>
      <c r="M17" s="23" t="e">
        <f>COUNTIF(selRng,"OK")/COUNTA(selRng)</f>
        <v>#NAME?</v>
      </c>
      <c r="O17" s="31">
        <f>COUNTIF(O8:O16,"OK")/COUNTA(O8:O16)</f>
        <v>0.55555555555555558</v>
      </c>
      <c r="P17" s="31">
        <f>COUNTIF(P8:P16,"OK")/COUNTA(P8:P16)</f>
        <v>0.22222222222222221</v>
      </c>
      <c r="Q17" s="44">
        <f>IF(ISNUMBER(FIND("Total",$C17)),SUMPRODUCT(($A$6:$A16=SUBSTITUTE($A17," Total",""))*($I$6:$I16*$J$6:$J16&gt;0))/COUNTIF($A$6:$A16,SUBSTITUTE($A17," Total","")),IF($B17="TOTAL",COUNTIF(Q$6:Q16,"OK")/COUNTA($D$6:$D16),IF($I17*$J17&gt;0,"OK","FAILED")))</f>
        <v>0.55555555555555558</v>
      </c>
      <c r="R17" s="44">
        <f>IF(ISNUMBER(FIND("Total",$C17)),SUMPRODUCT(($A$6:$A16=SUBSTITUTE($A17," Total",""))*($I$6:$I16=$J$6:$J16))/COUNTIF($A$6:$A16,SUBSTITUTE($A17," Total","")),IF($B17="TOTAL",COUNTIF(R$6:R16,"OK")/COUNTA($D$6:$D16),IF($I17=$J17,"OK","FAILED")))</f>
        <v>0.22222222222222221</v>
      </c>
    </row>
    <row r="18" spans="1:18">
      <c r="A18" s="43" t="str">
        <f t="shared" si="4"/>
        <v>COOL N CHIC</v>
      </c>
      <c r="B18" s="12" t="s">
        <v>43</v>
      </c>
      <c r="C18" s="13" t="s">
        <v>44</v>
      </c>
      <c r="D18" s="13" t="s">
        <v>45</v>
      </c>
      <c r="E18" s="13" t="s">
        <v>28</v>
      </c>
      <c r="F18" s="13" t="s">
        <v>29</v>
      </c>
      <c r="G18" s="13" t="s">
        <v>23</v>
      </c>
      <c r="H18" s="14">
        <v>10</v>
      </c>
      <c r="I18" s="15">
        <v>2800</v>
      </c>
      <c r="J18" s="16">
        <v>2800</v>
      </c>
      <c r="K18" s="15">
        <v>0</v>
      </c>
      <c r="L18" s="1" t="str">
        <f t="shared" si="0"/>
        <v>OK</v>
      </c>
      <c r="M18" s="17" t="str">
        <f t="shared" si="1"/>
        <v>OK</v>
      </c>
      <c r="O18" s="29" t="str">
        <f t="shared" si="2"/>
        <v>OK</v>
      </c>
      <c r="P18" s="30" t="str">
        <f t="shared" si="3"/>
        <v>OK</v>
      </c>
      <c r="Q18" s="44" t="str">
        <f>IF(ISNUMBER(FIND("Total",$C18)),SUMPRODUCT(($A$6:$A17=SUBSTITUTE($A18," Total",""))*($I$6:$I17*$J$6:$J17&gt;0))/COUNTIF($A$6:$A17,SUBSTITUTE($A18," Total","")),IF($B18="TOTAL",COUNTIF(Q$6:Q17,"OK")/COUNTA($D$6:$D17),IF($I18*$J18&gt;0,"OK","FAILED")))</f>
        <v>OK</v>
      </c>
      <c r="R18" s="44" t="str">
        <f>IF(ISNUMBER(FIND("Total",$C18)),SUMPRODUCT(($A$6:$A17=SUBSTITUTE($A18," Total",""))*($I$6:$I17=$J$6:$J17))/COUNTIF($A$6:$A17,SUBSTITUTE($A18," Total","")),IF($B18="TOTAL",COUNTIF(R$6:R17,"OK")/COUNTA($D$6:$D17),IF($I18=$J18,"OK","FAILED")))</f>
        <v>OK</v>
      </c>
    </row>
    <row r="19" spans="1:18">
      <c r="A19" s="43" t="str">
        <f t="shared" si="4"/>
        <v>COOL N CHIC</v>
      </c>
      <c r="B19" s="12"/>
      <c r="C19" s="13"/>
      <c r="D19" s="13" t="s">
        <v>46</v>
      </c>
      <c r="E19" s="13" t="s">
        <v>47</v>
      </c>
      <c r="F19" s="13" t="s">
        <v>48</v>
      </c>
      <c r="G19" s="13" t="s">
        <v>23</v>
      </c>
      <c r="H19" s="14">
        <v>10</v>
      </c>
      <c r="I19" s="15">
        <v>100</v>
      </c>
      <c r="J19" s="16">
        <v>100</v>
      </c>
      <c r="K19" s="15">
        <v>0</v>
      </c>
      <c r="L19" s="1" t="str">
        <f t="shared" si="0"/>
        <v>OK</v>
      </c>
      <c r="M19" s="17" t="str">
        <f t="shared" si="1"/>
        <v>OK</v>
      </c>
      <c r="O19" s="29" t="str">
        <f t="shared" si="2"/>
        <v>OK</v>
      </c>
      <c r="P19" s="30" t="str">
        <f t="shared" si="3"/>
        <v>OK</v>
      </c>
      <c r="Q19" s="44" t="str">
        <f>IF(ISNUMBER(FIND("Total",$C19)),SUMPRODUCT(($A$6:$A18=SUBSTITUTE($A19," Total",""))*($I$6:$I18*$J$6:$J18&gt;0))/COUNTIF($A$6:$A18,SUBSTITUTE($A19," Total","")),IF($B19="TOTAL",COUNTIF(Q$6:Q18,"OK")/COUNTA($D$6:$D18),IF($I19*$J19&gt;0,"OK","FAILED")))</f>
        <v>OK</v>
      </c>
      <c r="R19" s="44" t="str">
        <f>IF(ISNUMBER(FIND("Total",$C19)),SUMPRODUCT(($A$6:$A18=SUBSTITUTE($A19," Total",""))*($I$6:$I18=$J$6:$J18))/COUNTIF($A$6:$A18,SUBSTITUTE($A19," Total","")),IF($B19="TOTAL",COUNTIF(R$6:R18,"OK")/COUNTA($D$6:$D18),IF($I19=$J19,"OK","FAILED")))</f>
        <v>OK</v>
      </c>
    </row>
    <row r="20" spans="1:18">
      <c r="A20" s="43" t="str">
        <f t="shared" si="4"/>
        <v>COOL N CHIC</v>
      </c>
      <c r="B20" s="12"/>
      <c r="C20" s="13"/>
      <c r="D20" s="13" t="s">
        <v>49</v>
      </c>
      <c r="E20" s="13" t="s">
        <v>21</v>
      </c>
      <c r="F20" s="13" t="s">
        <v>22</v>
      </c>
      <c r="G20" s="13" t="s">
        <v>23</v>
      </c>
      <c r="H20" s="14">
        <v>10</v>
      </c>
      <c r="I20" s="15">
        <v>0</v>
      </c>
      <c r="J20" s="16">
        <v>8</v>
      </c>
      <c r="K20" s="15">
        <v>8</v>
      </c>
      <c r="L20" s="1" t="str">
        <f t="shared" si="0"/>
        <v>FAILED</v>
      </c>
      <c r="M20" s="17" t="str">
        <f t="shared" si="1"/>
        <v>FAILED</v>
      </c>
      <c r="O20" s="29" t="str">
        <f t="shared" si="2"/>
        <v>FAILED</v>
      </c>
      <c r="P20" s="30" t="str">
        <f t="shared" si="3"/>
        <v>FAILED</v>
      </c>
      <c r="Q20" s="44" t="str">
        <f>IF(ISNUMBER(FIND("Total",$C20)),SUMPRODUCT(($A$6:$A19=SUBSTITUTE($A20," Total",""))*($I$6:$I19*$J$6:$J19&gt;0))/COUNTIF($A$6:$A19,SUBSTITUTE($A20," Total","")),IF($B20="TOTAL",COUNTIF(Q$6:Q19,"OK")/COUNTA($D$6:$D19),IF($I20*$J20&gt;0,"OK","FAILED")))</f>
        <v>FAILED</v>
      </c>
      <c r="R20" s="44" t="str">
        <f>IF(ISNUMBER(FIND("Total",$C20)),SUMPRODUCT(($A$6:$A19=SUBSTITUTE($A20," Total",""))*($I$6:$I19=$J$6:$J19))/COUNTIF($A$6:$A19,SUBSTITUTE($A20," Total","")),IF($B20="TOTAL",COUNTIF(R$6:R19,"OK")/COUNTA($D$6:$D19),IF($I20=$J20,"OK","FAILED")))</f>
        <v>FAILED</v>
      </c>
    </row>
    <row r="21" spans="1:18">
      <c r="A21" s="43" t="str">
        <f t="shared" si="4"/>
        <v>COOL N CHIC</v>
      </c>
      <c r="B21" s="12"/>
      <c r="C21" s="13"/>
      <c r="D21" s="13" t="s">
        <v>50</v>
      </c>
      <c r="E21" s="13" t="s">
        <v>21</v>
      </c>
      <c r="F21" s="13" t="s">
        <v>22</v>
      </c>
      <c r="G21" s="13" t="s">
        <v>23</v>
      </c>
      <c r="H21" s="14">
        <v>10</v>
      </c>
      <c r="I21" s="15">
        <v>6</v>
      </c>
      <c r="J21" s="16">
        <v>0</v>
      </c>
      <c r="K21" s="15">
        <v>-6</v>
      </c>
      <c r="L21" s="1" t="str">
        <f t="shared" si="0"/>
        <v>FAILED</v>
      </c>
      <c r="M21" s="17" t="str">
        <f t="shared" si="1"/>
        <v>FAILED</v>
      </c>
      <c r="O21" s="29" t="str">
        <f t="shared" si="2"/>
        <v>FAILED</v>
      </c>
      <c r="P21" s="30" t="str">
        <f t="shared" si="3"/>
        <v>FAILED</v>
      </c>
      <c r="Q21" s="44" t="str">
        <f>IF(ISNUMBER(FIND("Total",$C21)),SUMPRODUCT(($A$6:$A20=SUBSTITUTE($A21," Total",""))*($I$6:$I20*$J$6:$J20&gt;0))/COUNTIF($A$6:$A20,SUBSTITUTE($A21," Total","")),IF($B21="TOTAL",COUNTIF(Q$6:Q20,"OK")/COUNTA($D$6:$D20),IF($I21*$J21&gt;0,"OK","FAILED")))</f>
        <v>FAILED</v>
      </c>
      <c r="R21" s="44" t="str">
        <f>IF(ISNUMBER(FIND("Total",$C21)),SUMPRODUCT(($A$6:$A20=SUBSTITUTE($A21," Total",""))*($I$6:$I20=$J$6:$J20))/COUNTIF($A$6:$A20,SUBSTITUTE($A21," Total","")),IF($B21="TOTAL",COUNTIF(R$6:R20,"OK")/COUNTA($D$6:$D20),IF($I21=$J21,"OK","FAILED")))</f>
        <v>FAILED</v>
      </c>
    </row>
    <row r="22" spans="1:18" s="24" customFormat="1">
      <c r="A22" s="43" t="str">
        <f t="shared" si="4"/>
        <v>COOL N CHIC Total</v>
      </c>
      <c r="B22" s="18"/>
      <c r="C22" s="19" t="s">
        <v>51</v>
      </c>
      <c r="D22" s="19"/>
      <c r="E22" s="19"/>
      <c r="F22" s="19"/>
      <c r="G22" s="19"/>
      <c r="H22" s="19"/>
      <c r="I22" s="20">
        <v>2906</v>
      </c>
      <c r="J22" s="21">
        <v>2908</v>
      </c>
      <c r="K22" s="20">
        <v>2</v>
      </c>
      <c r="L22" s="22" t="e">
        <f>COUNTIF(MyRng,"OK")/COUNTA(MyRng)</f>
        <v>#NAME?</v>
      </c>
      <c r="M22" s="23" t="e">
        <f>COUNTIF(selRng,"OK")/COUNTA(selRng)</f>
        <v>#NAME?</v>
      </c>
      <c r="O22" s="31">
        <f>COUNTIF(O18:O21,"OK")/COUNTA(O18:O21)</f>
        <v>0.5</v>
      </c>
      <c r="P22" s="31">
        <f>COUNTIF(P18:P21,"OK")/COUNTA(P18:P21)</f>
        <v>0.5</v>
      </c>
      <c r="Q22" s="44">
        <f>IF(ISNUMBER(FIND("Total",$C22)),SUMPRODUCT(($A$6:$A21=SUBSTITUTE($A22," Total",""))*($I$6:$I21*$J$6:$J21&gt;0))/COUNTIF($A$6:$A21,SUBSTITUTE($A22," Total","")),IF($B22="TOTAL",COUNTIF(Q$6:Q21,"OK")/COUNTA($D$6:$D21),IF($I22*$J22&gt;0,"OK","FAILED")))</f>
        <v>0.5</v>
      </c>
      <c r="R22" s="44">
        <f>IF(ISNUMBER(FIND("Total",$C22)),SUMPRODUCT(($A$6:$A21=SUBSTITUTE($A22," Total",""))*($I$6:$I21=$J$6:$J21))/COUNTIF($A$6:$A21,SUBSTITUTE($A22," Total","")),IF($B22="TOTAL",COUNTIF(R$6:R21,"OK")/COUNTA($D$6:$D21),IF($I22=$J22,"OK","FAILED")))</f>
        <v>0.5</v>
      </c>
    </row>
    <row r="23" spans="1:18">
      <c r="A23" s="43" t="str">
        <f t="shared" si="4"/>
        <v>NEW TRIO LOLLY</v>
      </c>
      <c r="B23" s="12" t="s">
        <v>52</v>
      </c>
      <c r="C23" s="13" t="s">
        <v>53</v>
      </c>
      <c r="D23" s="13" t="s">
        <v>54</v>
      </c>
      <c r="E23" s="13" t="s">
        <v>31</v>
      </c>
      <c r="F23" s="13" t="s">
        <v>32</v>
      </c>
      <c r="G23" s="13" t="s">
        <v>55</v>
      </c>
      <c r="H23" s="14">
        <v>24</v>
      </c>
      <c r="I23" s="15">
        <v>1152</v>
      </c>
      <c r="J23" s="16">
        <v>1752</v>
      </c>
      <c r="K23" s="15">
        <v>600</v>
      </c>
      <c r="L23" s="1" t="str">
        <f t="shared" ref="L23:L24" si="5">IF(UOM&lt;&gt;"",IF(AND(OH&lt;&gt;0,CC&lt;&gt;0),"OK","FAILED"),"-")</f>
        <v>OK</v>
      </c>
      <c r="M23" s="17" t="str">
        <f t="shared" si="1"/>
        <v>FAILED</v>
      </c>
      <c r="O23" s="29" t="str">
        <f t="shared" ref="O23:O24" si="6">IF(UOM&lt;&gt;"",IF(AND(OH&lt;&gt;0,CC&lt;&gt;0),"OK","FAILED"),"-")</f>
        <v>OK</v>
      </c>
      <c r="P23" s="30" t="str">
        <f t="shared" si="3"/>
        <v>FAILED</v>
      </c>
      <c r="Q23" s="44" t="str">
        <f>IF(ISNUMBER(FIND("Total",$C23)),SUMPRODUCT(($A$6:$A22=SUBSTITUTE($A23," Total",""))*($I$6:$I22*$J$6:$J22&gt;0))/COUNTIF($A$6:$A22,SUBSTITUTE($A23," Total","")),IF($B23="TOTAL",COUNTIF(Q$6:Q22,"OK")/COUNTA($D$6:$D22),IF($I23*$J23&gt;0,"OK","FAILED")))</f>
        <v>OK</v>
      </c>
      <c r="R23" s="44" t="str">
        <f>IF(ISNUMBER(FIND("Total",$C23)),SUMPRODUCT(($A$6:$A22=SUBSTITUTE($A23," Total",""))*($I$6:$I22=$J$6:$J22))/COUNTIF($A$6:$A22,SUBSTITUTE($A23," Total","")),IF($B23="TOTAL",COUNTIF(R$6:R22,"OK")/COUNTA($D$6:$D22),IF($I23=$J23,"OK","FAILED")))</f>
        <v>FAILED</v>
      </c>
    </row>
    <row r="24" spans="1:18">
      <c r="A24" s="43" t="str">
        <f t="shared" si="4"/>
        <v>NEW TRIO LOLLY</v>
      </c>
      <c r="B24" s="12"/>
      <c r="C24" s="13"/>
      <c r="D24" s="13" t="s">
        <v>49</v>
      </c>
      <c r="E24" s="13" t="s">
        <v>21</v>
      </c>
      <c r="F24" s="13" t="s">
        <v>22</v>
      </c>
      <c r="G24" s="13" t="s">
        <v>55</v>
      </c>
      <c r="H24" s="14">
        <v>24</v>
      </c>
      <c r="I24" s="15">
        <v>722</v>
      </c>
      <c r="J24" s="16">
        <v>122</v>
      </c>
      <c r="K24" s="15">
        <v>-600</v>
      </c>
      <c r="L24" s="1" t="str">
        <f t="shared" si="5"/>
        <v>OK</v>
      </c>
      <c r="M24" s="17" t="str">
        <f t="shared" si="1"/>
        <v>FAILED</v>
      </c>
      <c r="O24" s="29" t="str">
        <f t="shared" si="6"/>
        <v>OK</v>
      </c>
      <c r="P24" s="30" t="str">
        <f t="shared" si="3"/>
        <v>FAILED</v>
      </c>
      <c r="Q24" s="44" t="str">
        <f>IF(ISNUMBER(FIND("Total",$C24)),SUMPRODUCT(($A$6:$A23=SUBSTITUTE($A24," Total",""))*($I$6:$I23*$J$6:$J23&gt;0))/COUNTIF($A$6:$A23,SUBSTITUTE($A24," Total","")),IF($B24="TOTAL",COUNTIF(Q$6:Q23,"OK")/COUNTA($D$6:$D23),IF($I24*$J24&gt;0,"OK","FAILED")))</f>
        <v>OK</v>
      </c>
      <c r="R24" s="44" t="str">
        <f>IF(ISNUMBER(FIND("Total",$C24)),SUMPRODUCT(($A$6:$A23=SUBSTITUTE($A24," Total",""))*($I$6:$I23=$J$6:$J23))/COUNTIF($A$6:$A23,SUBSTITUTE($A24," Total","")),IF($B24="TOTAL",COUNTIF(R$6:R23,"OK")/COUNTA($D$6:$D23),IF($I24=$J24,"OK","FAILED")))</f>
        <v>FAILED</v>
      </c>
    </row>
    <row r="25" spans="1:18" s="24" customFormat="1">
      <c r="A25" s="43" t="str">
        <f t="shared" si="4"/>
        <v>NEW TRIO LOLLY Total</v>
      </c>
      <c r="B25" s="18"/>
      <c r="C25" s="19" t="s">
        <v>56</v>
      </c>
      <c r="D25" s="19"/>
      <c r="E25" s="19"/>
      <c r="F25" s="19"/>
      <c r="G25" s="19"/>
      <c r="H25" s="19"/>
      <c r="I25" s="20">
        <v>1874</v>
      </c>
      <c r="J25" s="21">
        <v>1874</v>
      </c>
      <c r="K25" s="20">
        <v>0</v>
      </c>
      <c r="L25" s="22" t="e">
        <f>COUNTIF(MyRng,"OK")/COUNTA(MyRng)</f>
        <v>#NAME?</v>
      </c>
      <c r="M25" s="23" t="e">
        <f>COUNTIF(selRng,"OK")/COUNTA(selRng)</f>
        <v>#NAME?</v>
      </c>
      <c r="O25" s="31">
        <f>COUNTIF(O23:O24,"OK")/COUNTA(O23:O24)</f>
        <v>1</v>
      </c>
      <c r="P25" s="31">
        <f>COUNTIF(P23:P24,"OK")/COUNTA(P23:P24)</f>
        <v>0</v>
      </c>
      <c r="Q25" s="44">
        <f>IF(ISNUMBER(FIND("Total",$C25)),SUMPRODUCT(($A$6:$A24=SUBSTITUTE($A25," Total",""))*($I$6:$I24*$J$6:$J24&gt;0))/COUNTIF($A$6:$A24,SUBSTITUTE($A25," Total","")),IF($B25="TOTAL",COUNTIF(Q$6:Q24,"OK")/COUNTA($D$6:$D24),IF($I25*$J25&gt;0,"OK","FAILED")))</f>
        <v>1</v>
      </c>
      <c r="R25" s="44">
        <f>IF(ISNUMBER(FIND("Total",$C25)),SUMPRODUCT(($A$6:$A24=SUBSTITUTE($A25," Total",""))*($I$6:$I24=$J$6:$J24))/COUNTIF($A$6:$A24,SUBSTITUTE($A25," Total","")),IF($B25="TOTAL",COUNTIF(R$6:R24,"OK")/COUNTA($D$6:$D24),IF($I25=$J25,"OK","FAILED")))</f>
        <v>0</v>
      </c>
    </row>
    <row r="26" spans="1:18" s="24" customFormat="1">
      <c r="A26" s="43" t="str">
        <f t="shared" si="4"/>
        <v>NEW TRIO LOLLY Total</v>
      </c>
      <c r="B26" s="25" t="s">
        <v>57</v>
      </c>
      <c r="C26" s="26"/>
      <c r="D26" s="26"/>
      <c r="E26" s="26"/>
      <c r="F26" s="26"/>
      <c r="G26" s="26"/>
      <c r="H26" s="26"/>
      <c r="I26" s="27">
        <v>166726</v>
      </c>
      <c r="J26" s="28">
        <v>167422</v>
      </c>
      <c r="K26" s="27">
        <v>696</v>
      </c>
      <c r="L26" s="22" t="e">
        <f>COUNTIF(MyRng,"OK")/COUNTA(MyRng)</f>
        <v>#NAME?</v>
      </c>
      <c r="M26" s="23" t="e">
        <f>COUNTIF(selRng,"OK")/COUNTA(selRng)</f>
        <v>#NAME?</v>
      </c>
      <c r="O26" s="31">
        <f>COUNTIF(O6:O25,"OK")/(COUNTIF(O6:O25,"OK")+COUNTIF(O6:O25,"FAILED"))</f>
        <v>0.625</v>
      </c>
      <c r="P26" s="31">
        <f>COUNTIF(P6:P25,"OK")/(COUNTIF(P6:P25,"OK")+COUNTIF(P6:P25,"FAILED"))</f>
        <v>0.25</v>
      </c>
      <c r="Q26" s="44">
        <f>IF(ISNUMBER(FIND("Total",$C26)),SUMPRODUCT(($A$6:$A25=SUBSTITUTE($A26," Total",""))*($I$6:$I25*$J$6:$J25&gt;0))/COUNTIF($A$6:$A25,SUBSTITUTE($A26," Total","")),IF($B26="TOTAL",COUNTIF(Q$6:Q25,"OK")/COUNTA($D$6:$D25),IF($I26*$J26&gt;0,"OK","FAILED")))</f>
        <v>0.625</v>
      </c>
      <c r="R26" s="44">
        <f>IF(ISNUMBER(FIND("Total",$C26)),SUMPRODUCT(($A$6:$A25=SUBSTITUTE($A26," Total",""))*($I$6:$I25=$J$6:$J25))/COUNTIF($A$6:$A25,SUBSTITUTE($A26," Total","")),IF($B26="TOTAL",COUNTIF(R$6:R25,"OK")/COUNTA($D$6:$D25),IF($I26=$J26,"OK","FAILED")))</f>
        <v>0.25</v>
      </c>
    </row>
  </sheetData>
  <mergeCells count="4">
    <mergeCell ref="C1:D1"/>
    <mergeCell ref="C2:D2"/>
    <mergeCell ref="L4:M4"/>
    <mergeCell ref="O4:P4"/>
  </mergeCells>
  <conditionalFormatting sqref="L19:M21 L9:M16 L23:M24 L27:M1048576 L1:M6">
    <cfRule type="cellIs" dxfId="76" priority="211" operator="equal">
      <formula>"-"</formula>
    </cfRule>
    <cfRule type="cellIs" dxfId="75" priority="212" operator="equal">
      <formula>"FAILED"</formula>
    </cfRule>
    <cfRule type="cellIs" dxfId="74" priority="213" operator="equal">
      <formula>"OK"</formula>
    </cfRule>
  </conditionalFormatting>
  <conditionalFormatting sqref="L7">
    <cfRule type="cellIs" dxfId="73" priority="208" operator="equal">
      <formula>"FAILED"</formula>
    </cfRule>
    <cfRule type="cellIs" dxfId="72" priority="209" operator="equal">
      <formula>"OK"</formula>
    </cfRule>
  </conditionalFormatting>
  <conditionalFormatting sqref="L7">
    <cfRule type="notContainsBlanks" dxfId="71" priority="207">
      <formula>LEN(TRIM(L7))&gt;0</formula>
    </cfRule>
  </conditionalFormatting>
  <conditionalFormatting sqref="M7">
    <cfRule type="cellIs" dxfId="70" priority="205" operator="equal">
      <formula>"FAILED"</formula>
    </cfRule>
    <cfRule type="cellIs" dxfId="69" priority="206" operator="equal">
      <formula>"OK"</formula>
    </cfRule>
  </conditionalFormatting>
  <conditionalFormatting sqref="M7">
    <cfRule type="notContainsBlanks" dxfId="68" priority="204">
      <formula>LEN(TRIM(M7))&gt;0</formula>
    </cfRule>
  </conditionalFormatting>
  <conditionalFormatting sqref="L8:M8">
    <cfRule type="cellIs" dxfId="67" priority="201" operator="equal">
      <formula>"-"</formula>
    </cfRule>
    <cfRule type="cellIs" dxfId="66" priority="202" operator="equal">
      <formula>"FAILED"</formula>
    </cfRule>
    <cfRule type="cellIs" dxfId="65" priority="203" operator="equal">
      <formula>"OK"</formula>
    </cfRule>
  </conditionalFormatting>
  <conditionalFormatting sqref="L8:M8">
    <cfRule type="notContainsBlanks" dxfId="64" priority="200">
      <formula>LEN(TRIM(L8))&gt;0</formula>
    </cfRule>
  </conditionalFormatting>
  <conditionalFormatting sqref="L18:M18">
    <cfRule type="cellIs" dxfId="63" priority="191" operator="equal">
      <formula>"-"</formula>
    </cfRule>
    <cfRule type="cellIs" dxfId="62" priority="192" operator="equal">
      <formula>"FAILED"</formula>
    </cfRule>
    <cfRule type="cellIs" dxfId="61" priority="193" operator="equal">
      <formula>"OK"</formula>
    </cfRule>
  </conditionalFormatting>
  <conditionalFormatting sqref="L18:M18">
    <cfRule type="notContainsBlanks" dxfId="60" priority="190">
      <formula>LEN(TRIM(L18))&gt;0</formula>
    </cfRule>
  </conditionalFormatting>
  <conditionalFormatting sqref="L17">
    <cfRule type="cellIs" dxfId="59" priority="143" operator="equal">
      <formula>"FAILED"</formula>
    </cfRule>
    <cfRule type="cellIs" dxfId="58" priority="144" operator="equal">
      <formula>"OK"</formula>
    </cfRule>
  </conditionalFormatting>
  <conditionalFormatting sqref="L17">
    <cfRule type="notContainsBlanks" dxfId="57" priority="142">
      <formula>LEN(TRIM(L17))&gt;0</formula>
    </cfRule>
  </conditionalFormatting>
  <conditionalFormatting sqref="M17">
    <cfRule type="cellIs" dxfId="56" priority="140" operator="equal">
      <formula>"FAILED"</formula>
    </cfRule>
    <cfRule type="cellIs" dxfId="55" priority="141" operator="equal">
      <formula>"OK"</formula>
    </cfRule>
  </conditionalFormatting>
  <conditionalFormatting sqref="M17">
    <cfRule type="notContainsBlanks" dxfId="54" priority="139">
      <formula>LEN(TRIM(M17))&gt;0</formula>
    </cfRule>
  </conditionalFormatting>
  <conditionalFormatting sqref="L22">
    <cfRule type="cellIs" dxfId="53" priority="137" operator="equal">
      <formula>"FAILED"</formula>
    </cfRule>
    <cfRule type="cellIs" dxfId="52" priority="138" operator="equal">
      <formula>"OK"</formula>
    </cfRule>
  </conditionalFormatting>
  <conditionalFormatting sqref="L22">
    <cfRule type="notContainsBlanks" dxfId="51" priority="136">
      <formula>LEN(TRIM(L22))&gt;0</formula>
    </cfRule>
  </conditionalFormatting>
  <conditionalFormatting sqref="M22">
    <cfRule type="cellIs" dxfId="50" priority="134" operator="equal">
      <formula>"FAILED"</formula>
    </cfRule>
    <cfRule type="cellIs" dxfId="49" priority="135" operator="equal">
      <formula>"OK"</formula>
    </cfRule>
  </conditionalFormatting>
  <conditionalFormatting sqref="M22">
    <cfRule type="notContainsBlanks" dxfId="48" priority="133">
      <formula>LEN(TRIM(M22))&gt;0</formula>
    </cfRule>
  </conditionalFormatting>
  <conditionalFormatting sqref="L25">
    <cfRule type="cellIs" dxfId="47" priority="131" operator="equal">
      <formula>"FAILED"</formula>
    </cfRule>
    <cfRule type="cellIs" dxfId="46" priority="132" operator="equal">
      <formula>"OK"</formula>
    </cfRule>
  </conditionalFormatting>
  <conditionalFormatting sqref="L25">
    <cfRule type="notContainsBlanks" dxfId="45" priority="130">
      <formula>LEN(TRIM(L25))&gt;0</formula>
    </cfRule>
  </conditionalFormatting>
  <conditionalFormatting sqref="M25">
    <cfRule type="cellIs" dxfId="44" priority="128" operator="equal">
      <formula>"FAILED"</formula>
    </cfRule>
    <cfRule type="cellIs" dxfId="43" priority="129" operator="equal">
      <formula>"OK"</formula>
    </cfRule>
  </conditionalFormatting>
  <conditionalFormatting sqref="M25">
    <cfRule type="notContainsBlanks" dxfId="42" priority="127">
      <formula>LEN(TRIM(M25))&gt;0</formula>
    </cfRule>
  </conditionalFormatting>
  <conditionalFormatting sqref="L26">
    <cfRule type="cellIs" dxfId="41" priority="95" operator="equal">
      <formula>"FAILED"</formula>
    </cfRule>
    <cfRule type="cellIs" dxfId="40" priority="96" operator="equal">
      <formula>"OK"</formula>
    </cfRule>
  </conditionalFormatting>
  <conditionalFormatting sqref="L26">
    <cfRule type="notContainsBlanks" dxfId="39" priority="94">
      <formula>LEN(TRIM(L26))&gt;0</formula>
    </cfRule>
  </conditionalFormatting>
  <conditionalFormatting sqref="M26">
    <cfRule type="cellIs" dxfId="38" priority="92" operator="equal">
      <formula>"FAILED"</formula>
    </cfRule>
    <cfRule type="cellIs" dxfId="37" priority="93" operator="equal">
      <formula>"OK"</formula>
    </cfRule>
  </conditionalFormatting>
  <conditionalFormatting sqref="M26">
    <cfRule type="notContainsBlanks" dxfId="36" priority="91">
      <formula>LEN(TRIM(M26))&gt;0</formula>
    </cfRule>
  </conditionalFormatting>
  <conditionalFormatting sqref="O19:P21 O9:P16 O23:P24 O27:P1048576 O1:P6">
    <cfRule type="cellIs" dxfId="35" priority="88" operator="equal">
      <formula>"-"</formula>
    </cfRule>
    <cfRule type="cellIs" dxfId="34" priority="89" operator="equal">
      <formula>"FAILED"</formula>
    </cfRule>
    <cfRule type="cellIs" dxfId="33" priority="90" operator="equal">
      <formula>"OK"</formula>
    </cfRule>
  </conditionalFormatting>
  <conditionalFormatting sqref="O6:P6 O19:P21 O9:P16 O23:P24">
    <cfRule type="notContainsBlanks" dxfId="32" priority="87">
      <formula>LEN(TRIM(O6))&gt;0</formula>
    </cfRule>
  </conditionalFormatting>
  <conditionalFormatting sqref="O7">
    <cfRule type="cellIs" dxfId="31" priority="85" operator="equal">
      <formula>"FAILED"</formula>
    </cfRule>
    <cfRule type="cellIs" dxfId="30" priority="86" operator="equal">
      <formula>"OK"</formula>
    </cfRule>
  </conditionalFormatting>
  <conditionalFormatting sqref="O7">
    <cfRule type="notContainsBlanks" dxfId="29" priority="84">
      <formula>LEN(TRIM(O7))&gt;0</formula>
    </cfRule>
  </conditionalFormatting>
  <conditionalFormatting sqref="O8:P8">
    <cfRule type="cellIs" dxfId="28" priority="78" operator="equal">
      <formula>"-"</formula>
    </cfRule>
    <cfRule type="cellIs" dxfId="27" priority="79" operator="equal">
      <formula>"FAILED"</formula>
    </cfRule>
    <cfRule type="cellIs" dxfId="26" priority="80" operator="equal">
      <formula>"OK"</formula>
    </cfRule>
  </conditionalFormatting>
  <conditionalFormatting sqref="O8:P8">
    <cfRule type="notContainsBlanks" dxfId="25" priority="77">
      <formula>LEN(TRIM(O8))&gt;0</formula>
    </cfRule>
  </conditionalFormatting>
  <conditionalFormatting sqref="O18:P18">
    <cfRule type="cellIs" dxfId="24" priority="74" operator="equal">
      <formula>"-"</formula>
    </cfRule>
    <cfRule type="cellIs" dxfId="23" priority="75" operator="equal">
      <formula>"FAILED"</formula>
    </cfRule>
    <cfRule type="cellIs" dxfId="22" priority="76" operator="equal">
      <formula>"OK"</formula>
    </cfRule>
  </conditionalFormatting>
  <conditionalFormatting sqref="O18:P18">
    <cfRule type="notContainsBlanks" dxfId="21" priority="73">
      <formula>LEN(TRIM(O18))&gt;0</formula>
    </cfRule>
  </conditionalFormatting>
  <conditionalFormatting sqref="O17">
    <cfRule type="cellIs" dxfId="20" priority="71" operator="equal">
      <formula>"FAILED"</formula>
    </cfRule>
    <cfRule type="cellIs" dxfId="19" priority="72" operator="equal">
      <formula>"OK"</formula>
    </cfRule>
  </conditionalFormatting>
  <conditionalFormatting sqref="O17">
    <cfRule type="notContainsBlanks" dxfId="18" priority="70">
      <formula>LEN(TRIM(O17))&gt;0</formula>
    </cfRule>
  </conditionalFormatting>
  <conditionalFormatting sqref="O22:P22">
    <cfRule type="cellIs" dxfId="17" priority="65" operator="equal">
      <formula>"FAILED"</formula>
    </cfRule>
    <cfRule type="cellIs" dxfId="16" priority="66" operator="equal">
      <formula>"OK"</formula>
    </cfRule>
  </conditionalFormatting>
  <conditionalFormatting sqref="O22:P22">
    <cfRule type="notContainsBlanks" dxfId="15" priority="64">
      <formula>LEN(TRIM(O22))&gt;0</formula>
    </cfRule>
  </conditionalFormatting>
  <conditionalFormatting sqref="O26">
    <cfRule type="cellIs" dxfId="14" priority="23" operator="equal">
      <formula>"FAILED"</formula>
    </cfRule>
    <cfRule type="cellIs" dxfId="13" priority="24" operator="equal">
      <formula>"OK"</formula>
    </cfRule>
  </conditionalFormatting>
  <conditionalFormatting sqref="O26">
    <cfRule type="notContainsBlanks" dxfId="12" priority="22">
      <formula>LEN(TRIM(O26))&gt;0</formula>
    </cfRule>
  </conditionalFormatting>
  <conditionalFormatting sqref="P7">
    <cfRule type="cellIs" dxfId="11" priority="17" operator="equal">
      <formula>"FAILED"</formula>
    </cfRule>
    <cfRule type="cellIs" dxfId="10" priority="18" operator="equal">
      <formula>"OK"</formula>
    </cfRule>
  </conditionalFormatting>
  <conditionalFormatting sqref="P7">
    <cfRule type="notContainsBlanks" dxfId="9" priority="16">
      <formula>LEN(TRIM(P7))&gt;0</formula>
    </cfRule>
  </conditionalFormatting>
  <conditionalFormatting sqref="P17">
    <cfRule type="cellIs" dxfId="8" priority="14" operator="equal">
      <formula>"FAILED"</formula>
    </cfRule>
    <cfRule type="cellIs" dxfId="7" priority="15" operator="equal">
      <formula>"OK"</formula>
    </cfRule>
  </conditionalFormatting>
  <conditionalFormatting sqref="P17">
    <cfRule type="notContainsBlanks" dxfId="6" priority="13">
      <formula>LEN(TRIM(P17))&gt;0</formula>
    </cfRule>
  </conditionalFormatting>
  <conditionalFormatting sqref="O25:P25">
    <cfRule type="cellIs" dxfId="5" priority="11" operator="equal">
      <formula>"FAILED"</formula>
    </cfRule>
    <cfRule type="cellIs" dxfId="4" priority="12" operator="equal">
      <formula>"OK"</formula>
    </cfRule>
  </conditionalFormatting>
  <conditionalFormatting sqref="O25:P25">
    <cfRule type="notContainsBlanks" dxfId="3" priority="10">
      <formula>LEN(TRIM(O25))&gt;0</formula>
    </cfRule>
  </conditionalFormatting>
  <conditionalFormatting sqref="P26">
    <cfRule type="cellIs" dxfId="2" priority="2" operator="equal">
      <formula>"FAILED"</formula>
    </cfRule>
    <cfRule type="cellIs" dxfId="1" priority="3" operator="equal">
      <formula>"OK"</formula>
    </cfRule>
  </conditionalFormatting>
  <conditionalFormatting sqref="P26">
    <cfRule type="notContainsBlanks" dxfId="0" priority="1">
      <formula>LEN(TRIM(P26))&gt;0</formula>
    </cfRule>
  </conditionalFormatting>
  <pageMargins left="0.25" right="0.25" top="0.27" bottom="0.27" header="0.25" footer="0.25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CC_Report_Item</vt:lpstr>
      <vt:lpstr>CC</vt:lpstr>
      <vt:lpstr>OH</vt:lpstr>
      <vt:lpstr>CC_Report_Item!Print_Titles</vt:lpstr>
      <vt:lpstr>UOM</vt:lpstr>
      <vt:lpstr>VAR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Rusdiyanto, Nicodemus</dc:creator>
  <cp:lastModifiedBy>Kid</cp:lastModifiedBy>
  <dcterms:created xsi:type="dcterms:W3CDTF">2013-03-28T06:28:02Z</dcterms:created>
  <dcterms:modified xsi:type="dcterms:W3CDTF">2013-03-28T11:16:29Z</dcterms:modified>
</cp:coreProperties>
</file>