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Sheet1!$A$1:$D$48</definedName>
  </definedNames>
  <calcPr calcId="125725"/>
</workbook>
</file>

<file path=xl/calcChain.xml><?xml version="1.0" encoding="utf-8"?>
<calcChain xmlns="http://schemas.openxmlformats.org/spreadsheetml/2006/main">
  <c r="F24" i="1"/>
  <c r="F25"/>
  <c r="F26"/>
  <c r="F27"/>
  <c r="F28"/>
  <c r="F29"/>
  <c r="F30"/>
  <c r="F31"/>
  <c r="F32"/>
  <c r="F33"/>
  <c r="F34"/>
  <c r="F35"/>
  <c r="D36"/>
  <c r="F2"/>
  <c r="G2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E2"/>
  <c r="A3"/>
  <c r="E3" s="1"/>
  <c r="A4"/>
  <c r="E4" s="1"/>
  <c r="D47"/>
  <c r="D46"/>
  <c r="D45"/>
  <c r="D44"/>
  <c r="D43"/>
  <c r="D42"/>
  <c r="D41"/>
  <c r="D40"/>
  <c r="D39"/>
  <c r="D38"/>
  <c r="D37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D48" l="1"/>
  <c r="A5"/>
  <c r="E12"/>
  <c r="G12"/>
  <c r="G5"/>
  <c r="G4"/>
  <c r="G3"/>
  <c r="H12"/>
  <c r="H4"/>
  <c r="H3"/>
  <c r="H2"/>
  <c r="C68" l="1"/>
  <c r="E68"/>
  <c r="D68"/>
  <c r="E5"/>
  <c r="H5" s="1"/>
  <c r="A6"/>
  <c r="G68" l="1"/>
  <c r="A7"/>
  <c r="E6"/>
  <c r="H6" s="1"/>
  <c r="G6"/>
  <c r="A8" l="1"/>
  <c r="G7"/>
  <c r="E7"/>
  <c r="H7" s="1"/>
  <c r="A9" l="1"/>
  <c r="E8"/>
  <c r="H8" s="1"/>
  <c r="G8"/>
  <c r="A10" l="1"/>
  <c r="G9"/>
  <c r="E9"/>
  <c r="H9" s="1"/>
  <c r="D65" l="1"/>
  <c r="C65"/>
  <c r="E65"/>
  <c r="A11"/>
  <c r="E10"/>
  <c r="H10" s="1"/>
  <c r="G10"/>
  <c r="G65" l="1"/>
  <c r="A13"/>
  <c r="G11"/>
  <c r="E11"/>
  <c r="H11" s="1"/>
  <c r="G13" l="1"/>
  <c r="A14"/>
  <c r="E13"/>
  <c r="H13" s="1"/>
  <c r="A15" l="1"/>
  <c r="E14"/>
  <c r="H14" s="1"/>
  <c r="G14"/>
  <c r="A16" l="1"/>
  <c r="G15"/>
  <c r="E15"/>
  <c r="H15" s="1"/>
  <c r="E16" l="1"/>
  <c r="H16" s="1"/>
  <c r="A17"/>
  <c r="G16"/>
  <c r="G17" l="1"/>
  <c r="E17"/>
  <c r="H17" s="1"/>
  <c r="A18"/>
  <c r="E18" l="1"/>
  <c r="H18" s="1"/>
  <c r="A19"/>
  <c r="G18"/>
  <c r="G27"/>
  <c r="H27" s="1"/>
  <c r="E27"/>
  <c r="E19" l="1"/>
  <c r="H19" s="1"/>
  <c r="A20"/>
  <c r="G19"/>
  <c r="G28"/>
  <c r="H28" s="1"/>
  <c r="E28"/>
  <c r="D63" l="1"/>
  <c r="E63"/>
  <c r="C63"/>
  <c r="G20"/>
  <c r="E20"/>
  <c r="H20" s="1"/>
  <c r="A21"/>
  <c r="G29"/>
  <c r="H29" s="1"/>
  <c r="E29"/>
  <c r="G63" l="1"/>
  <c r="E21"/>
  <c r="H21" s="1"/>
  <c r="A22"/>
  <c r="G21"/>
  <c r="G30"/>
  <c r="H30" s="1"/>
  <c r="E30"/>
  <c r="A31"/>
  <c r="G22" l="1"/>
  <c r="E22"/>
  <c r="H22" s="1"/>
  <c r="A23"/>
  <c r="G31"/>
  <c r="H31" s="1"/>
  <c r="E31"/>
  <c r="A32"/>
  <c r="C66" l="1"/>
  <c r="D66"/>
  <c r="E66"/>
  <c r="E23"/>
  <c r="H23" s="1"/>
  <c r="A24"/>
  <c r="G23"/>
  <c r="G32"/>
  <c r="H32" s="1"/>
  <c r="E32"/>
  <c r="A33"/>
  <c r="G66" l="1"/>
  <c r="C70"/>
  <c r="D70"/>
  <c r="E70"/>
  <c r="E67"/>
  <c r="D67"/>
  <c r="C67"/>
  <c r="A25"/>
  <c r="E24"/>
  <c r="G24"/>
  <c r="H24" s="1"/>
  <c r="G33"/>
  <c r="H33" s="1"/>
  <c r="E33"/>
  <c r="A34"/>
  <c r="G67" l="1"/>
  <c r="G70"/>
  <c r="C62"/>
  <c r="E62"/>
  <c r="D62"/>
  <c r="E25"/>
  <c r="G25"/>
  <c r="H25" s="1"/>
  <c r="E60" s="1"/>
  <c r="A26"/>
  <c r="G34"/>
  <c r="H34" s="1"/>
  <c r="E34"/>
  <c r="A35"/>
  <c r="G62" l="1"/>
  <c r="E69"/>
  <c r="D69"/>
  <c r="C69"/>
  <c r="D60"/>
  <c r="C60"/>
  <c r="E26"/>
  <c r="G26"/>
  <c r="H26" s="1"/>
  <c r="G35"/>
  <c r="H35" s="1"/>
  <c r="E35"/>
  <c r="G69" l="1"/>
  <c r="G60"/>
  <c r="D61"/>
  <c r="E61"/>
  <c r="C61"/>
  <c r="C64"/>
  <c r="E64"/>
  <c r="D64"/>
  <c r="G64" l="1"/>
  <c r="G61"/>
</calcChain>
</file>

<file path=xl/sharedStrings.xml><?xml version="1.0" encoding="utf-8"?>
<sst xmlns="http://schemas.openxmlformats.org/spreadsheetml/2006/main" count="96" uniqueCount="27">
  <si>
    <t>Anand</t>
  </si>
  <si>
    <t>Raj</t>
  </si>
  <si>
    <t>prem</t>
  </si>
  <si>
    <t>Umre</t>
  </si>
  <si>
    <t>Sharma</t>
  </si>
  <si>
    <t>Diamond</t>
  </si>
  <si>
    <t>Sudhir</t>
  </si>
  <si>
    <t>Rakesh</t>
  </si>
  <si>
    <t>Narender</t>
  </si>
  <si>
    <t>Vinay</t>
  </si>
  <si>
    <t>Suraj</t>
  </si>
  <si>
    <t>Date</t>
  </si>
  <si>
    <t>Party Name</t>
  </si>
  <si>
    <t>Invoice No</t>
  </si>
  <si>
    <t>Invoice Amount</t>
  </si>
  <si>
    <t>Total Sales</t>
  </si>
  <si>
    <t>Total Otsg</t>
  </si>
  <si>
    <t>Due Date</t>
  </si>
  <si>
    <t>Today</t>
  </si>
  <si>
    <t>Ageing from 
Bill date</t>
  </si>
  <si>
    <t>Ageing from 
Due date</t>
  </si>
  <si>
    <t>Dear Experts - Please Help</t>
  </si>
  <si>
    <t>Ageing from Due Date</t>
  </si>
  <si>
    <t>under 30 days</t>
  </si>
  <si>
    <t>bet: 30-60 days</t>
  </si>
  <si>
    <t>above 60 days</t>
  </si>
  <si>
    <t>I want to calculate total by color
 set by condtional formating from column
"Ageing from Due Date"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</si>
</sst>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quotePrefix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theme="0"/>
      </font>
      <fill>
        <patternFill>
          <bgColor rgb="FFC6EFCE"/>
        </patternFill>
      </fill>
    </dxf>
    <dxf>
      <font>
        <color theme="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topLeftCell="A48" workbookViewId="0">
      <selection activeCell="D37" sqref="D37"/>
    </sheetView>
  </sheetViews>
  <sheetFormatPr defaultRowHeight="15"/>
  <cols>
    <col min="1" max="1" width="9.140625" style="5"/>
    <col min="2" max="2" width="11" style="5" customWidth="1"/>
    <col min="3" max="3" width="13.140625" style="5" customWidth="1"/>
    <col min="4" max="4" width="15.42578125" style="5" customWidth="1"/>
    <col min="5" max="5" width="13.42578125" style="5" customWidth="1"/>
    <col min="6" max="6" width="9.7109375" style="8" hidden="1" customWidth="1"/>
    <col min="7" max="7" width="12.85546875" style="9" customWidth="1"/>
    <col min="8" max="8" width="14.140625" style="9" customWidth="1"/>
    <col min="9" max="9" width="9.140625" style="5"/>
    <col min="10" max="10" width="12.42578125" style="5" customWidth="1"/>
    <col min="11" max="11" width="9.85546875" style="5" customWidth="1"/>
    <col min="12" max="12" width="9.140625" style="5" customWidth="1"/>
    <col min="13" max="16384" width="9.140625" style="5"/>
  </cols>
  <sheetData>
    <row r="1" spans="1:8" ht="30">
      <c r="A1" s="12" t="s">
        <v>11</v>
      </c>
      <c r="B1" s="12" t="s">
        <v>13</v>
      </c>
      <c r="C1" s="12" t="s">
        <v>12</v>
      </c>
      <c r="D1" s="12" t="s">
        <v>14</v>
      </c>
      <c r="E1" s="12" t="s">
        <v>17</v>
      </c>
      <c r="F1" s="13" t="s">
        <v>18</v>
      </c>
      <c r="G1" s="14" t="s">
        <v>19</v>
      </c>
      <c r="H1" s="14" t="s">
        <v>20</v>
      </c>
    </row>
    <row r="2" spans="1:8">
      <c r="A2" s="6">
        <v>40422</v>
      </c>
      <c r="B2" s="2">
        <v>1</v>
      </c>
      <c r="C2" s="17" t="s">
        <v>0</v>
      </c>
      <c r="D2" s="2">
        <v>65432</v>
      </c>
      <c r="E2" s="6">
        <f t="shared" ref="E2:E23" si="0">+A2+30</f>
        <v>40452</v>
      </c>
      <c r="F2" s="4">
        <f t="shared" ref="F2:F23" ca="1" si="1">TODAY()</f>
        <v>40574</v>
      </c>
      <c r="G2" s="7">
        <f ca="1">+F2-A2</f>
        <v>152</v>
      </c>
      <c r="H2" s="7">
        <f t="shared" ref="H2:H23" ca="1" si="2">+F2-E2</f>
        <v>122</v>
      </c>
    </row>
    <row r="3" spans="1:8" ht="15" customHeight="1">
      <c r="A3" s="6">
        <f t="shared" ref="A3:A5" si="3">+A2+1</f>
        <v>40423</v>
      </c>
      <c r="B3" s="2">
        <f t="shared" ref="B3:B23" si="4">+B2+1</f>
        <v>2</v>
      </c>
      <c r="C3" s="17" t="s">
        <v>1</v>
      </c>
      <c r="D3" s="2">
        <v>35465</v>
      </c>
      <c r="E3" s="6">
        <f t="shared" si="0"/>
        <v>40453</v>
      </c>
      <c r="F3" s="4">
        <f t="shared" ca="1" si="1"/>
        <v>40574</v>
      </c>
      <c r="G3" s="7">
        <f t="shared" ref="G3:G23" ca="1" si="5">+F3-A3</f>
        <v>151</v>
      </c>
      <c r="H3" s="7">
        <f t="shared" ca="1" si="2"/>
        <v>121</v>
      </c>
    </row>
    <row r="4" spans="1:8">
      <c r="A4" s="6">
        <f t="shared" si="3"/>
        <v>40424</v>
      </c>
      <c r="B4" s="2">
        <f t="shared" si="4"/>
        <v>3</v>
      </c>
      <c r="C4" s="17" t="s">
        <v>2</v>
      </c>
      <c r="D4" s="2">
        <v>65465</v>
      </c>
      <c r="E4" s="6">
        <f t="shared" si="0"/>
        <v>40454</v>
      </c>
      <c r="F4" s="4">
        <f t="shared" ca="1" si="1"/>
        <v>40574</v>
      </c>
      <c r="G4" s="7">
        <f t="shared" ca="1" si="5"/>
        <v>150</v>
      </c>
      <c r="H4" s="7">
        <f t="shared" ca="1" si="2"/>
        <v>120</v>
      </c>
    </row>
    <row r="5" spans="1:8">
      <c r="A5" s="6">
        <f t="shared" si="3"/>
        <v>40425</v>
      </c>
      <c r="B5" s="2">
        <f t="shared" si="4"/>
        <v>4</v>
      </c>
      <c r="C5" s="17" t="s">
        <v>3</v>
      </c>
      <c r="D5" s="2">
        <v>34654</v>
      </c>
      <c r="E5" s="6">
        <f t="shared" si="0"/>
        <v>40455</v>
      </c>
      <c r="F5" s="4">
        <f t="shared" ca="1" si="1"/>
        <v>40574</v>
      </c>
      <c r="G5" s="7">
        <f t="shared" ca="1" si="5"/>
        <v>149</v>
      </c>
      <c r="H5" s="7">
        <f t="shared" ca="1" si="2"/>
        <v>119</v>
      </c>
    </row>
    <row r="6" spans="1:8">
      <c r="A6" s="6">
        <f t="shared" ref="A6:A10" si="6">+A5+1</f>
        <v>40426</v>
      </c>
      <c r="B6" s="2">
        <f t="shared" si="4"/>
        <v>5</v>
      </c>
      <c r="C6" s="17" t="s">
        <v>4</v>
      </c>
      <c r="D6" s="2">
        <v>36456</v>
      </c>
      <c r="E6" s="6">
        <f t="shared" si="0"/>
        <v>40456</v>
      </c>
      <c r="F6" s="4">
        <f t="shared" ca="1" si="1"/>
        <v>40574</v>
      </c>
      <c r="G6" s="7">
        <f t="shared" ca="1" si="5"/>
        <v>148</v>
      </c>
      <c r="H6" s="7">
        <f t="shared" ca="1" si="2"/>
        <v>118</v>
      </c>
    </row>
    <row r="7" spans="1:8">
      <c r="A7" s="6">
        <f>+A6+1-1</f>
        <v>40426</v>
      </c>
      <c r="B7" s="2">
        <f t="shared" si="4"/>
        <v>6</v>
      </c>
      <c r="C7" s="17" t="s">
        <v>5</v>
      </c>
      <c r="D7" s="2">
        <v>35465</v>
      </c>
      <c r="E7" s="6">
        <f t="shared" si="0"/>
        <v>40456</v>
      </c>
      <c r="F7" s="4">
        <f t="shared" ca="1" si="1"/>
        <v>40574</v>
      </c>
      <c r="G7" s="7">
        <f t="shared" ca="1" si="5"/>
        <v>148</v>
      </c>
      <c r="H7" s="7">
        <f t="shared" ca="1" si="2"/>
        <v>118</v>
      </c>
    </row>
    <row r="8" spans="1:8">
      <c r="A8" s="6">
        <f>+A7+1-1</f>
        <v>40426</v>
      </c>
      <c r="B8" s="2">
        <f t="shared" si="4"/>
        <v>7</v>
      </c>
      <c r="C8" s="17" t="s">
        <v>6</v>
      </c>
      <c r="D8" s="2">
        <v>7987</v>
      </c>
      <c r="E8" s="6">
        <f t="shared" si="0"/>
        <v>40456</v>
      </c>
      <c r="F8" s="4">
        <f t="shared" ca="1" si="1"/>
        <v>40574</v>
      </c>
      <c r="G8" s="7">
        <f t="shared" ca="1" si="5"/>
        <v>148</v>
      </c>
      <c r="H8" s="7">
        <f t="shared" ca="1" si="2"/>
        <v>118</v>
      </c>
    </row>
    <row r="9" spans="1:8">
      <c r="A9" s="6">
        <f>+A8+1-1</f>
        <v>40426</v>
      </c>
      <c r="B9" s="2">
        <f t="shared" si="4"/>
        <v>8</v>
      </c>
      <c r="C9" s="17" t="s">
        <v>7</v>
      </c>
      <c r="D9" s="2">
        <v>49879</v>
      </c>
      <c r="E9" s="6">
        <f t="shared" si="0"/>
        <v>40456</v>
      </c>
      <c r="F9" s="4">
        <f t="shared" ca="1" si="1"/>
        <v>40574</v>
      </c>
      <c r="G9" s="7">
        <f t="shared" ca="1" si="5"/>
        <v>148</v>
      </c>
      <c r="H9" s="7">
        <f t="shared" ca="1" si="2"/>
        <v>118</v>
      </c>
    </row>
    <row r="10" spans="1:8" ht="15" customHeight="1">
      <c r="A10" s="6">
        <f t="shared" si="6"/>
        <v>40427</v>
      </c>
      <c r="B10" s="2">
        <f t="shared" si="4"/>
        <v>9</v>
      </c>
      <c r="C10" s="17" t="s">
        <v>8</v>
      </c>
      <c r="D10" s="2">
        <v>35465</v>
      </c>
      <c r="E10" s="6">
        <f t="shared" si="0"/>
        <v>40457</v>
      </c>
      <c r="F10" s="4">
        <f t="shared" ca="1" si="1"/>
        <v>40574</v>
      </c>
      <c r="G10" s="7">
        <f t="shared" ca="1" si="5"/>
        <v>147</v>
      </c>
      <c r="H10" s="7">
        <f t="shared" ca="1" si="2"/>
        <v>117</v>
      </c>
    </row>
    <row r="11" spans="1:8">
      <c r="A11" s="6">
        <f t="shared" ref="A11:A16" si="7">+A10+1</f>
        <v>40428</v>
      </c>
      <c r="B11" s="2">
        <f t="shared" si="4"/>
        <v>10</v>
      </c>
      <c r="C11" s="17" t="s">
        <v>9</v>
      </c>
      <c r="D11" s="2">
        <v>3545</v>
      </c>
      <c r="E11" s="6">
        <f t="shared" si="0"/>
        <v>40458</v>
      </c>
      <c r="F11" s="4">
        <f t="shared" ca="1" si="1"/>
        <v>40574</v>
      </c>
      <c r="G11" s="7">
        <f t="shared" ca="1" si="5"/>
        <v>146</v>
      </c>
      <c r="H11" s="7">
        <f t="shared" ca="1" si="2"/>
        <v>116</v>
      </c>
    </row>
    <row r="12" spans="1:8">
      <c r="A12" s="6">
        <v>40452</v>
      </c>
      <c r="B12" s="2">
        <f t="shared" si="4"/>
        <v>11</v>
      </c>
      <c r="C12" s="17" t="s">
        <v>10</v>
      </c>
      <c r="D12" s="2">
        <v>65496</v>
      </c>
      <c r="E12" s="6">
        <f t="shared" si="0"/>
        <v>40482</v>
      </c>
      <c r="F12" s="4">
        <f t="shared" ca="1" si="1"/>
        <v>40574</v>
      </c>
      <c r="G12" s="7">
        <f t="shared" ca="1" si="5"/>
        <v>122</v>
      </c>
      <c r="H12" s="7">
        <f t="shared" ca="1" si="2"/>
        <v>92</v>
      </c>
    </row>
    <row r="13" spans="1:8">
      <c r="A13" s="6">
        <f t="shared" ref="A13:A15" si="8">+A12+1-1</f>
        <v>40452</v>
      </c>
      <c r="B13" s="2">
        <f t="shared" si="4"/>
        <v>12</v>
      </c>
      <c r="C13" s="17" t="s">
        <v>2</v>
      </c>
      <c r="D13" s="2">
        <v>65789</v>
      </c>
      <c r="E13" s="6">
        <f t="shared" si="0"/>
        <v>40482</v>
      </c>
      <c r="F13" s="4">
        <f t="shared" ca="1" si="1"/>
        <v>40574</v>
      </c>
      <c r="G13" s="7">
        <f t="shared" ca="1" si="5"/>
        <v>122</v>
      </c>
      <c r="H13" s="7">
        <f t="shared" ca="1" si="2"/>
        <v>92</v>
      </c>
    </row>
    <row r="14" spans="1:8">
      <c r="A14" s="6">
        <f>+A13+1</f>
        <v>40453</v>
      </c>
      <c r="B14" s="2">
        <f t="shared" si="4"/>
        <v>13</v>
      </c>
      <c r="C14" s="17" t="s">
        <v>8</v>
      </c>
      <c r="D14" s="2">
        <v>657</v>
      </c>
      <c r="E14" s="6">
        <f t="shared" si="0"/>
        <v>40483</v>
      </c>
      <c r="F14" s="4">
        <f t="shared" ca="1" si="1"/>
        <v>40574</v>
      </c>
      <c r="G14" s="7">
        <f t="shared" ca="1" si="5"/>
        <v>121</v>
      </c>
      <c r="H14" s="7">
        <f t="shared" ca="1" si="2"/>
        <v>91</v>
      </c>
    </row>
    <row r="15" spans="1:8">
      <c r="A15" s="6">
        <f t="shared" si="8"/>
        <v>40453</v>
      </c>
      <c r="B15" s="2">
        <f t="shared" si="4"/>
        <v>14</v>
      </c>
      <c r="C15" s="17" t="s">
        <v>4</v>
      </c>
      <c r="D15" s="2">
        <v>35798</v>
      </c>
      <c r="E15" s="6">
        <f t="shared" si="0"/>
        <v>40483</v>
      </c>
      <c r="F15" s="4">
        <f t="shared" ca="1" si="1"/>
        <v>40574</v>
      </c>
      <c r="G15" s="7">
        <f t="shared" ca="1" si="5"/>
        <v>121</v>
      </c>
      <c r="H15" s="7">
        <f t="shared" ca="1" si="2"/>
        <v>91</v>
      </c>
    </row>
    <row r="16" spans="1:8">
      <c r="A16" s="6">
        <f t="shared" si="7"/>
        <v>40454</v>
      </c>
      <c r="B16" s="2">
        <f t="shared" si="4"/>
        <v>15</v>
      </c>
      <c r="C16" s="17" t="s">
        <v>5</v>
      </c>
      <c r="D16" s="2">
        <v>4654</v>
      </c>
      <c r="E16" s="6">
        <f t="shared" si="0"/>
        <v>40484</v>
      </c>
      <c r="F16" s="4">
        <f t="shared" ca="1" si="1"/>
        <v>40574</v>
      </c>
      <c r="G16" s="7">
        <f t="shared" ca="1" si="5"/>
        <v>120</v>
      </c>
      <c r="H16" s="7">
        <f t="shared" ca="1" si="2"/>
        <v>90</v>
      </c>
    </row>
    <row r="17" spans="1:8">
      <c r="A17" s="6">
        <f>+A16+1</f>
        <v>40455</v>
      </c>
      <c r="B17" s="2">
        <f t="shared" si="4"/>
        <v>16</v>
      </c>
      <c r="C17" s="17" t="s">
        <v>1</v>
      </c>
      <c r="D17" s="2">
        <v>3247</v>
      </c>
      <c r="E17" s="6">
        <f t="shared" si="0"/>
        <v>40485</v>
      </c>
      <c r="F17" s="4">
        <f t="shared" ca="1" si="1"/>
        <v>40574</v>
      </c>
      <c r="G17" s="7">
        <f t="shared" ca="1" si="5"/>
        <v>119</v>
      </c>
      <c r="H17" s="7">
        <f t="shared" ca="1" si="2"/>
        <v>89</v>
      </c>
    </row>
    <row r="18" spans="1:8">
      <c r="A18" s="6">
        <f t="shared" ref="A18:A19" si="9">+A17+1-1</f>
        <v>40455</v>
      </c>
      <c r="B18" s="2">
        <f t="shared" si="4"/>
        <v>17</v>
      </c>
      <c r="C18" s="17" t="s">
        <v>1</v>
      </c>
      <c r="D18" s="2">
        <v>7832</v>
      </c>
      <c r="E18" s="6">
        <f t="shared" si="0"/>
        <v>40485</v>
      </c>
      <c r="F18" s="4">
        <f t="shared" ca="1" si="1"/>
        <v>40574</v>
      </c>
      <c r="G18" s="7">
        <f t="shared" ca="1" si="5"/>
        <v>119</v>
      </c>
      <c r="H18" s="7">
        <f t="shared" ca="1" si="2"/>
        <v>89</v>
      </c>
    </row>
    <row r="19" spans="1:8">
      <c r="A19" s="6">
        <f t="shared" si="9"/>
        <v>40455</v>
      </c>
      <c r="B19" s="2">
        <f t="shared" si="4"/>
        <v>18</v>
      </c>
      <c r="C19" s="17" t="s">
        <v>6</v>
      </c>
      <c r="D19" s="2">
        <v>45678</v>
      </c>
      <c r="E19" s="6">
        <f t="shared" si="0"/>
        <v>40485</v>
      </c>
      <c r="F19" s="4">
        <f t="shared" ca="1" si="1"/>
        <v>40574</v>
      </c>
      <c r="G19" s="7">
        <f t="shared" ca="1" si="5"/>
        <v>119</v>
      </c>
      <c r="H19" s="7">
        <f t="shared" ca="1" si="2"/>
        <v>89</v>
      </c>
    </row>
    <row r="20" spans="1:8">
      <c r="A20" s="6">
        <f>+A19+2</f>
        <v>40457</v>
      </c>
      <c r="B20" s="2">
        <f t="shared" si="4"/>
        <v>19</v>
      </c>
      <c r="C20" s="17" t="s">
        <v>4</v>
      </c>
      <c r="D20" s="2">
        <v>86834</v>
      </c>
      <c r="E20" s="6">
        <f t="shared" si="0"/>
        <v>40487</v>
      </c>
      <c r="F20" s="4">
        <f t="shared" ca="1" si="1"/>
        <v>40574</v>
      </c>
      <c r="G20" s="7">
        <f t="shared" ca="1" si="5"/>
        <v>117</v>
      </c>
      <c r="H20" s="7">
        <f t="shared" ca="1" si="2"/>
        <v>87</v>
      </c>
    </row>
    <row r="21" spans="1:8">
      <c r="A21" s="6">
        <f t="shared" ref="A21:A24" si="10">+A20+1-1</f>
        <v>40457</v>
      </c>
      <c r="B21" s="2">
        <f t="shared" si="4"/>
        <v>20</v>
      </c>
      <c r="C21" s="17" t="s">
        <v>5</v>
      </c>
      <c r="D21" s="2">
        <v>67678</v>
      </c>
      <c r="E21" s="6">
        <f t="shared" si="0"/>
        <v>40487</v>
      </c>
      <c r="F21" s="4">
        <f t="shared" ca="1" si="1"/>
        <v>40574</v>
      </c>
      <c r="G21" s="7">
        <f t="shared" ca="1" si="5"/>
        <v>117</v>
      </c>
      <c r="H21" s="7">
        <f t="shared" ca="1" si="2"/>
        <v>87</v>
      </c>
    </row>
    <row r="22" spans="1:8">
      <c r="A22" s="6">
        <f>+A21</f>
        <v>40457</v>
      </c>
      <c r="B22" s="2">
        <f t="shared" si="4"/>
        <v>21</v>
      </c>
      <c r="C22" s="17" t="s">
        <v>3</v>
      </c>
      <c r="D22" s="2">
        <v>9738</v>
      </c>
      <c r="E22" s="6">
        <f t="shared" si="0"/>
        <v>40487</v>
      </c>
      <c r="F22" s="4">
        <f t="shared" ca="1" si="1"/>
        <v>40574</v>
      </c>
      <c r="G22" s="7">
        <f t="shared" ca="1" si="5"/>
        <v>117</v>
      </c>
      <c r="H22" s="7">
        <f t="shared" ca="1" si="2"/>
        <v>87</v>
      </c>
    </row>
    <row r="23" spans="1:8">
      <c r="A23" s="6">
        <f t="shared" si="10"/>
        <v>40457</v>
      </c>
      <c r="B23" s="2">
        <f t="shared" si="4"/>
        <v>22</v>
      </c>
      <c r="C23" s="17" t="s">
        <v>9</v>
      </c>
      <c r="D23" s="2">
        <v>68765</v>
      </c>
      <c r="E23" s="6">
        <f t="shared" si="0"/>
        <v>40487</v>
      </c>
      <c r="F23" s="4">
        <f t="shared" ca="1" si="1"/>
        <v>40574</v>
      </c>
      <c r="G23" s="7">
        <f t="shared" ca="1" si="5"/>
        <v>117</v>
      </c>
      <c r="H23" s="7">
        <f t="shared" ca="1" si="2"/>
        <v>87</v>
      </c>
    </row>
    <row r="24" spans="1:8">
      <c r="A24" s="6">
        <f t="shared" si="10"/>
        <v>40457</v>
      </c>
      <c r="B24" s="2">
        <f t="shared" ref="B24:B32" si="11">+B23+1</f>
        <v>23</v>
      </c>
      <c r="C24" s="17" t="s">
        <v>8</v>
      </c>
      <c r="D24" s="2">
        <v>59787</v>
      </c>
      <c r="E24" s="6">
        <f t="shared" ref="E24:E35" si="12">+A24+30</f>
        <v>40487</v>
      </c>
      <c r="F24" s="4">
        <f t="shared" ref="F24:F35" ca="1" si="13">TODAY()</f>
        <v>40574</v>
      </c>
      <c r="G24" s="7">
        <f t="shared" ref="G24:G35" ca="1" si="14">+F24-A24</f>
        <v>117</v>
      </c>
      <c r="H24" s="7">
        <f t="shared" ref="H24:H35" ca="1" si="15">+G24-B24</f>
        <v>94</v>
      </c>
    </row>
    <row r="25" spans="1:8">
      <c r="A25" s="6">
        <f t="shared" ref="A25" si="16">+A24+35</f>
        <v>40492</v>
      </c>
      <c r="B25" s="10">
        <f t="shared" si="11"/>
        <v>24</v>
      </c>
      <c r="C25" s="16" t="s">
        <v>0</v>
      </c>
      <c r="D25" s="16">
        <v>54646</v>
      </c>
      <c r="E25" s="6">
        <f t="shared" si="12"/>
        <v>40522</v>
      </c>
      <c r="F25" s="4">
        <f t="shared" ca="1" si="13"/>
        <v>40574</v>
      </c>
      <c r="G25" s="7">
        <f t="shared" ca="1" si="14"/>
        <v>82</v>
      </c>
      <c r="H25" s="7">
        <f t="shared" ca="1" si="15"/>
        <v>58</v>
      </c>
    </row>
    <row r="26" spans="1:8">
      <c r="A26" s="6">
        <f>+A25+1</f>
        <v>40493</v>
      </c>
      <c r="B26" s="10">
        <f t="shared" si="11"/>
        <v>25</v>
      </c>
      <c r="C26" s="16" t="s">
        <v>5</v>
      </c>
      <c r="D26" s="16">
        <v>46485</v>
      </c>
      <c r="E26" s="6">
        <f t="shared" si="12"/>
        <v>40523</v>
      </c>
      <c r="F26" s="4">
        <f t="shared" ca="1" si="13"/>
        <v>40574</v>
      </c>
      <c r="G26" s="7">
        <f t="shared" ca="1" si="14"/>
        <v>81</v>
      </c>
      <c r="H26" s="7">
        <f t="shared" ca="1" si="15"/>
        <v>56</v>
      </c>
    </row>
    <row r="27" spans="1:8">
      <c r="A27" s="6">
        <v>40513</v>
      </c>
      <c r="B27" s="10">
        <f t="shared" si="11"/>
        <v>26</v>
      </c>
      <c r="C27" s="16" t="s">
        <v>8</v>
      </c>
      <c r="D27" s="16">
        <v>49458</v>
      </c>
      <c r="E27" s="6">
        <f t="shared" si="12"/>
        <v>40543</v>
      </c>
      <c r="F27" s="4">
        <f t="shared" ca="1" si="13"/>
        <v>40574</v>
      </c>
      <c r="G27" s="7">
        <f t="shared" ca="1" si="14"/>
        <v>61</v>
      </c>
      <c r="H27" s="7">
        <f t="shared" ca="1" si="15"/>
        <v>35</v>
      </c>
    </row>
    <row r="28" spans="1:8">
      <c r="A28" s="6">
        <v>40513</v>
      </c>
      <c r="B28" s="10">
        <f t="shared" si="11"/>
        <v>27</v>
      </c>
      <c r="C28" s="16" t="s">
        <v>2</v>
      </c>
      <c r="D28" s="16">
        <v>16465</v>
      </c>
      <c r="E28" s="6">
        <f t="shared" si="12"/>
        <v>40543</v>
      </c>
      <c r="F28" s="4">
        <f t="shared" ca="1" si="13"/>
        <v>40574</v>
      </c>
      <c r="G28" s="7">
        <f t="shared" ca="1" si="14"/>
        <v>61</v>
      </c>
      <c r="H28" s="7">
        <f t="shared" ca="1" si="15"/>
        <v>34</v>
      </c>
    </row>
    <row r="29" spans="1:8">
      <c r="A29" s="6">
        <v>40513</v>
      </c>
      <c r="B29" s="10">
        <f t="shared" si="11"/>
        <v>28</v>
      </c>
      <c r="C29" s="16" t="s">
        <v>1</v>
      </c>
      <c r="D29" s="16">
        <v>46487</v>
      </c>
      <c r="E29" s="6">
        <f t="shared" si="12"/>
        <v>40543</v>
      </c>
      <c r="F29" s="4">
        <f t="shared" ca="1" si="13"/>
        <v>40574</v>
      </c>
      <c r="G29" s="7">
        <f t="shared" ca="1" si="14"/>
        <v>61</v>
      </c>
      <c r="H29" s="7">
        <f t="shared" ca="1" si="15"/>
        <v>33</v>
      </c>
    </row>
    <row r="30" spans="1:8">
      <c r="A30" s="6">
        <v>40513</v>
      </c>
      <c r="B30" s="10">
        <f t="shared" si="11"/>
        <v>29</v>
      </c>
      <c r="C30" s="16" t="s">
        <v>1</v>
      </c>
      <c r="D30" s="16">
        <v>64648</v>
      </c>
      <c r="E30" s="6">
        <f t="shared" si="12"/>
        <v>40543</v>
      </c>
      <c r="F30" s="4">
        <f t="shared" ca="1" si="13"/>
        <v>40574</v>
      </c>
      <c r="G30" s="7">
        <f t="shared" ca="1" si="14"/>
        <v>61</v>
      </c>
      <c r="H30" s="7">
        <f t="shared" ca="1" si="15"/>
        <v>32</v>
      </c>
    </row>
    <row r="31" spans="1:8">
      <c r="A31" s="6">
        <f>+A30+1</f>
        <v>40514</v>
      </c>
      <c r="B31" s="10">
        <f t="shared" si="11"/>
        <v>30</v>
      </c>
      <c r="C31" s="16" t="s">
        <v>4</v>
      </c>
      <c r="D31" s="16">
        <v>74157</v>
      </c>
      <c r="E31" s="6">
        <f t="shared" si="12"/>
        <v>40544</v>
      </c>
      <c r="F31" s="4">
        <f t="shared" ca="1" si="13"/>
        <v>40574</v>
      </c>
      <c r="G31" s="7">
        <f t="shared" ca="1" si="14"/>
        <v>60</v>
      </c>
      <c r="H31" s="7">
        <f t="shared" ca="1" si="15"/>
        <v>30</v>
      </c>
    </row>
    <row r="32" spans="1:8">
      <c r="A32" s="6">
        <f>+A31+1</f>
        <v>40515</v>
      </c>
      <c r="B32" s="10">
        <f t="shared" si="11"/>
        <v>31</v>
      </c>
      <c r="C32" s="16" t="s">
        <v>6</v>
      </c>
      <c r="D32" s="16">
        <v>16461</v>
      </c>
      <c r="E32" s="6">
        <f t="shared" si="12"/>
        <v>40545</v>
      </c>
      <c r="F32" s="4">
        <f t="shared" ca="1" si="13"/>
        <v>40574</v>
      </c>
      <c r="G32" s="7">
        <f t="shared" ca="1" si="14"/>
        <v>59</v>
      </c>
      <c r="H32" s="7">
        <f t="shared" ca="1" si="15"/>
        <v>28</v>
      </c>
    </row>
    <row r="33" spans="1:8">
      <c r="A33" s="6">
        <f t="shared" ref="A33:A35" si="17">+A32+1</f>
        <v>40516</v>
      </c>
      <c r="B33" s="10">
        <f t="shared" ref="B33:B35" si="18">+B32+1</f>
        <v>32</v>
      </c>
      <c r="C33" s="16" t="s">
        <v>1</v>
      </c>
      <c r="D33" s="16">
        <v>4671</v>
      </c>
      <c r="E33" s="6">
        <f t="shared" si="12"/>
        <v>40546</v>
      </c>
      <c r="F33" s="4">
        <f t="shared" ca="1" si="13"/>
        <v>40574</v>
      </c>
      <c r="G33" s="7">
        <f t="shared" ca="1" si="14"/>
        <v>58</v>
      </c>
      <c r="H33" s="7">
        <f t="shared" ca="1" si="15"/>
        <v>26</v>
      </c>
    </row>
    <row r="34" spans="1:8">
      <c r="A34" s="6">
        <f t="shared" si="17"/>
        <v>40517</v>
      </c>
      <c r="B34" s="10">
        <f t="shared" si="18"/>
        <v>33</v>
      </c>
      <c r="C34" s="16" t="s">
        <v>3</v>
      </c>
      <c r="D34" s="16">
        <v>74110</v>
      </c>
      <c r="E34" s="6">
        <f t="shared" si="12"/>
        <v>40547</v>
      </c>
      <c r="F34" s="4">
        <f t="shared" ca="1" si="13"/>
        <v>40574</v>
      </c>
      <c r="G34" s="7">
        <f t="shared" ca="1" si="14"/>
        <v>57</v>
      </c>
      <c r="H34" s="7">
        <f t="shared" ca="1" si="15"/>
        <v>24</v>
      </c>
    </row>
    <row r="35" spans="1:8">
      <c r="A35" s="6">
        <f t="shared" si="17"/>
        <v>40518</v>
      </c>
      <c r="B35" s="10">
        <f t="shared" si="18"/>
        <v>34</v>
      </c>
      <c r="C35" s="16" t="s">
        <v>1</v>
      </c>
      <c r="D35" s="16">
        <v>44458</v>
      </c>
      <c r="E35" s="6">
        <f t="shared" si="12"/>
        <v>40548</v>
      </c>
      <c r="F35" s="4">
        <f t="shared" ca="1" si="13"/>
        <v>40574</v>
      </c>
      <c r="G35" s="7">
        <f t="shared" ca="1" si="14"/>
        <v>56</v>
      </c>
      <c r="H35" s="7">
        <f t="shared" ca="1" si="15"/>
        <v>22</v>
      </c>
    </row>
    <row r="36" spans="1:8">
      <c r="A36" s="28"/>
      <c r="B36" s="29"/>
      <c r="C36" s="2" t="s">
        <v>15</v>
      </c>
      <c r="D36" s="2">
        <f>SUM(D2:D35)</f>
        <v>1383812</v>
      </c>
      <c r="E36" s="18"/>
      <c r="F36" s="19"/>
      <c r="G36" s="20"/>
      <c r="H36" s="20"/>
    </row>
    <row r="37" spans="1:8">
      <c r="A37" s="30" t="s">
        <v>16</v>
      </c>
      <c r="B37" s="28"/>
      <c r="C37" s="11" t="s">
        <v>0</v>
      </c>
      <c r="D37" s="2">
        <f>SUMIF(C1:C36,C37,D1:D36)</f>
        <v>120078</v>
      </c>
      <c r="E37" s="21"/>
      <c r="G37" s="22"/>
      <c r="H37" s="22"/>
    </row>
    <row r="38" spans="1:8">
      <c r="A38" s="30" t="s">
        <v>16</v>
      </c>
      <c r="B38" s="28"/>
      <c r="C38" s="11" t="s">
        <v>5</v>
      </c>
      <c r="D38" s="2">
        <f>SUMIF(C1:C36,C38,D1:D36)</f>
        <v>154282</v>
      </c>
      <c r="E38" s="21"/>
      <c r="G38" s="22"/>
      <c r="H38" s="22"/>
    </row>
    <row r="39" spans="1:8">
      <c r="A39" s="30" t="s">
        <v>16</v>
      </c>
      <c r="B39" s="28"/>
      <c r="C39" s="11" t="s">
        <v>8</v>
      </c>
      <c r="D39" s="2">
        <f>SUMIF(C1:C36,C39,D1:D36)</f>
        <v>145367</v>
      </c>
      <c r="E39" s="21"/>
      <c r="G39" s="22"/>
      <c r="H39" s="22"/>
    </row>
    <row r="40" spans="1:8">
      <c r="A40" s="30" t="s">
        <v>16</v>
      </c>
      <c r="B40" s="28"/>
      <c r="C40" s="11" t="s">
        <v>2</v>
      </c>
      <c r="D40" s="2">
        <f>SUMIF(C1:C36,C40,D1:D36)</f>
        <v>147719</v>
      </c>
      <c r="E40" s="21"/>
      <c r="G40" s="22"/>
      <c r="H40" s="22"/>
    </row>
    <row r="41" spans="1:8">
      <c r="A41" s="30" t="s">
        <v>16</v>
      </c>
      <c r="B41" s="28"/>
      <c r="C41" s="11" t="s">
        <v>1</v>
      </c>
      <c r="D41" s="2">
        <f>SUMIF(C1:C36,C41,D1:D36)</f>
        <v>206808</v>
      </c>
      <c r="E41" s="21"/>
      <c r="G41" s="22"/>
      <c r="H41" s="22"/>
    </row>
    <row r="42" spans="1:8">
      <c r="A42" s="30" t="s">
        <v>16</v>
      </c>
      <c r="B42" s="28"/>
      <c r="C42" s="11" t="s">
        <v>7</v>
      </c>
      <c r="D42" s="2">
        <f>SUMIF(C1:C36,C42,D1:D36)</f>
        <v>49879</v>
      </c>
      <c r="E42" s="21"/>
      <c r="G42" s="22"/>
      <c r="H42" s="23"/>
    </row>
    <row r="43" spans="1:8">
      <c r="A43" s="30" t="s">
        <v>16</v>
      </c>
      <c r="B43" s="28"/>
      <c r="C43" s="11" t="s">
        <v>4</v>
      </c>
      <c r="D43" s="2">
        <f>SUMIF(C1:C36,C43,D1:D36)</f>
        <v>233245</v>
      </c>
      <c r="E43" s="21"/>
      <c r="G43" s="22"/>
      <c r="H43" s="24"/>
    </row>
    <row r="44" spans="1:8">
      <c r="A44" s="30" t="s">
        <v>16</v>
      </c>
      <c r="B44" s="28"/>
      <c r="C44" s="11" t="s">
        <v>6</v>
      </c>
      <c r="D44" s="2">
        <f>SUMIF(C1:C36,C44,D1:D36)</f>
        <v>70126</v>
      </c>
      <c r="E44" s="21"/>
      <c r="G44" s="22"/>
      <c r="H44" s="25"/>
    </row>
    <row r="45" spans="1:8">
      <c r="A45" s="30" t="s">
        <v>16</v>
      </c>
      <c r="B45" s="28"/>
      <c r="C45" s="11" t="s">
        <v>10</v>
      </c>
      <c r="D45" s="2">
        <f>SUMIF(C1:C36,C45,D1:D36)</f>
        <v>65496</v>
      </c>
      <c r="E45" s="21"/>
      <c r="G45" s="22"/>
      <c r="H45" s="22"/>
    </row>
    <row r="46" spans="1:8">
      <c r="A46" s="30" t="s">
        <v>16</v>
      </c>
      <c r="B46" s="28"/>
      <c r="C46" s="11" t="s">
        <v>3</v>
      </c>
      <c r="D46" s="2">
        <f>SUMIF(C1:C36,C46,D1:D36)</f>
        <v>118502</v>
      </c>
      <c r="E46" s="21"/>
      <c r="G46" s="22"/>
      <c r="H46" s="22"/>
    </row>
    <row r="47" spans="1:8">
      <c r="A47" s="30" t="s">
        <v>16</v>
      </c>
      <c r="B47" s="28"/>
      <c r="C47" s="11" t="s">
        <v>9</v>
      </c>
      <c r="D47" s="2">
        <f>SUMIF(C1:C36,C47,D1:D36)</f>
        <v>72310</v>
      </c>
      <c r="E47" s="21"/>
      <c r="G47" s="22"/>
      <c r="H47" s="22"/>
    </row>
    <row r="48" spans="1:8">
      <c r="A48" s="28"/>
      <c r="B48" s="29"/>
      <c r="C48" s="3" t="s">
        <v>15</v>
      </c>
      <c r="D48" s="3">
        <f>SUM(D37:D47)</f>
        <v>1383812</v>
      </c>
      <c r="E48" s="21"/>
      <c r="G48" s="22"/>
      <c r="H48" s="22"/>
    </row>
    <row r="51" spans="2:7" ht="23.25">
      <c r="B51" s="32" t="s">
        <v>21</v>
      </c>
      <c r="C51" s="32"/>
      <c r="D51" s="32"/>
      <c r="E51" s="32"/>
      <c r="F51" s="32"/>
    </row>
    <row r="52" spans="2:7">
      <c r="F52" s="5"/>
    </row>
    <row r="53" spans="2:7">
      <c r="B53" s="33" t="s">
        <v>26</v>
      </c>
      <c r="C53" s="33"/>
      <c r="D53" s="33"/>
      <c r="E53" s="33"/>
      <c r="F53" s="33"/>
    </row>
    <row r="54" spans="2:7">
      <c r="B54" s="33"/>
      <c r="C54" s="33"/>
      <c r="D54" s="33"/>
      <c r="E54" s="33"/>
      <c r="F54" s="33"/>
    </row>
    <row r="55" spans="2:7">
      <c r="B55" s="33"/>
      <c r="C55" s="33"/>
      <c r="D55" s="33"/>
      <c r="E55" s="33"/>
      <c r="F55" s="33"/>
    </row>
    <row r="56" spans="2:7">
      <c r="F56" s="5"/>
    </row>
    <row r="57" spans="2:7">
      <c r="B57" s="34" t="s">
        <v>12</v>
      </c>
      <c r="C57" s="34" t="s">
        <v>22</v>
      </c>
      <c r="D57" s="34"/>
      <c r="E57" s="34"/>
      <c r="F57" s="5"/>
      <c r="G57" s="31" t="s">
        <v>16</v>
      </c>
    </row>
    <row r="58" spans="2:7">
      <c r="B58" s="34"/>
      <c r="C58" s="12" t="s">
        <v>23</v>
      </c>
      <c r="D58" s="12" t="s">
        <v>24</v>
      </c>
      <c r="E58" s="12" t="s">
        <v>25</v>
      </c>
      <c r="F58" s="5"/>
      <c r="G58" s="31"/>
    </row>
    <row r="59" spans="2:7">
      <c r="B59" s="34"/>
      <c r="C59" s="27">
        <v>1</v>
      </c>
      <c r="D59" s="12">
        <v>31</v>
      </c>
      <c r="E59" s="12">
        <v>61</v>
      </c>
      <c r="F59" s="5"/>
      <c r="G59" s="31"/>
    </row>
    <row r="60" spans="2:7">
      <c r="B60" s="26" t="s">
        <v>0</v>
      </c>
      <c r="C60" s="15">
        <f ca="1">SUMIFS($D$1:$D$35,$C$1:$C$35,$B60,$H$1:$H$35,"&lt;="&amp;30)</f>
        <v>0</v>
      </c>
      <c r="D60" s="17">
        <f ca="1">SUMIFS($D$1:$D$35,$C$1:$C$35,$B60,$H$1:$H$35,"&gt;"&amp;30,$H$1:$H$35,"&lt;="&amp;60)</f>
        <v>54646</v>
      </c>
      <c r="E60" s="17">
        <f ca="1">SUMIFS($D$1:$D$35,$C$1:$C$35,$B60,$H$1:$H$35,"&gt;"&amp;60)</f>
        <v>65432</v>
      </c>
      <c r="F60" s="5"/>
      <c r="G60" s="7">
        <f ca="1">SUM(C60:E60)</f>
        <v>120078</v>
      </c>
    </row>
    <row r="61" spans="2:7">
      <c r="B61" s="26" t="s">
        <v>5</v>
      </c>
      <c r="C61" s="17">
        <f t="shared" ref="C61:C70" ca="1" si="19">SUMIFS($D$1:$D$35,$C$1:$C$35,$B61,$H$1:$H$35,"&lt;="&amp;30)</f>
        <v>0</v>
      </c>
      <c r="D61" s="17">
        <f t="shared" ref="D61:D70" ca="1" si="20">SUMIFS($D$1:$D$35,$C$1:$C$35,$B61,$H$1:$H$35,"&gt;"&amp;30,$H$1:$H$35,"&lt;="&amp;60)</f>
        <v>46485</v>
      </c>
      <c r="E61" s="17">
        <f t="shared" ref="E61:E70" ca="1" si="21">SUMIFS($D$1:$D$35,$C$1:$C$35,$B61,$H$1:$H$35,"&gt;"&amp;60)</f>
        <v>107797</v>
      </c>
      <c r="F61" s="5"/>
      <c r="G61" s="7">
        <f t="shared" ref="G61:G70" ca="1" si="22">SUM(C61:E61)</f>
        <v>154282</v>
      </c>
    </row>
    <row r="62" spans="2:7">
      <c r="B62" s="26" t="s">
        <v>8</v>
      </c>
      <c r="C62" s="17">
        <f t="shared" ca="1" si="19"/>
        <v>0</v>
      </c>
      <c r="D62" s="17">
        <f t="shared" ca="1" si="20"/>
        <v>49458</v>
      </c>
      <c r="E62" s="17">
        <f t="shared" ca="1" si="21"/>
        <v>95909</v>
      </c>
      <c r="F62" s="5"/>
      <c r="G62" s="7">
        <f t="shared" ca="1" si="22"/>
        <v>145367</v>
      </c>
    </row>
    <row r="63" spans="2:7">
      <c r="B63" s="26" t="s">
        <v>2</v>
      </c>
      <c r="C63" s="17">
        <f t="shared" ca="1" si="19"/>
        <v>0</v>
      </c>
      <c r="D63" s="17">
        <f t="shared" ca="1" si="20"/>
        <v>16465</v>
      </c>
      <c r="E63" s="17">
        <f t="shared" ca="1" si="21"/>
        <v>131254</v>
      </c>
      <c r="F63" s="5"/>
      <c r="G63" s="7">
        <f t="shared" ca="1" si="22"/>
        <v>147719</v>
      </c>
    </row>
    <row r="64" spans="2:7">
      <c r="B64" s="26" t="s">
        <v>1</v>
      </c>
      <c r="C64" s="17">
        <f t="shared" ca="1" si="19"/>
        <v>49129</v>
      </c>
      <c r="D64" s="17">
        <f t="shared" ca="1" si="20"/>
        <v>111135</v>
      </c>
      <c r="E64" s="17">
        <f t="shared" ca="1" si="21"/>
        <v>46544</v>
      </c>
      <c r="F64" s="5"/>
      <c r="G64" s="7">
        <f t="shared" ca="1" si="22"/>
        <v>206808</v>
      </c>
    </row>
    <row r="65" spans="2:7">
      <c r="B65" s="26" t="s">
        <v>7</v>
      </c>
      <c r="C65" s="17">
        <f t="shared" ca="1" si="19"/>
        <v>0</v>
      </c>
      <c r="D65" s="17">
        <f t="shared" ca="1" si="20"/>
        <v>0</v>
      </c>
      <c r="E65" s="17">
        <f t="shared" ca="1" si="21"/>
        <v>49879</v>
      </c>
      <c r="F65" s="5"/>
      <c r="G65" s="7">
        <f t="shared" ca="1" si="22"/>
        <v>49879</v>
      </c>
    </row>
    <row r="66" spans="2:7">
      <c r="B66" s="26" t="s">
        <v>4</v>
      </c>
      <c r="C66" s="17">
        <f t="shared" ca="1" si="19"/>
        <v>74157</v>
      </c>
      <c r="D66" s="17">
        <f t="shared" ca="1" si="20"/>
        <v>0</v>
      </c>
      <c r="E66" s="17">
        <f t="shared" ca="1" si="21"/>
        <v>159088</v>
      </c>
      <c r="F66" s="5"/>
      <c r="G66" s="7">
        <f t="shared" ca="1" si="22"/>
        <v>233245</v>
      </c>
    </row>
    <row r="67" spans="2:7">
      <c r="B67" s="26" t="s">
        <v>6</v>
      </c>
      <c r="C67" s="17">
        <f t="shared" ca="1" si="19"/>
        <v>16461</v>
      </c>
      <c r="D67" s="17">
        <f t="shared" ca="1" si="20"/>
        <v>0</v>
      </c>
      <c r="E67" s="17">
        <f t="shared" ca="1" si="21"/>
        <v>53665</v>
      </c>
      <c r="F67" s="5"/>
      <c r="G67" s="7">
        <f t="shared" ca="1" si="22"/>
        <v>70126</v>
      </c>
    </row>
    <row r="68" spans="2:7">
      <c r="B68" s="26" t="s">
        <v>10</v>
      </c>
      <c r="C68" s="17">
        <f t="shared" ca="1" si="19"/>
        <v>0</v>
      </c>
      <c r="D68" s="17">
        <f t="shared" ca="1" si="20"/>
        <v>0</v>
      </c>
      <c r="E68" s="17">
        <f t="shared" ca="1" si="21"/>
        <v>65496</v>
      </c>
      <c r="F68" s="5"/>
      <c r="G68" s="7">
        <f t="shared" ca="1" si="22"/>
        <v>65496</v>
      </c>
    </row>
    <row r="69" spans="2:7">
      <c r="B69" s="26" t="s">
        <v>3</v>
      </c>
      <c r="C69" s="17">
        <f t="shared" ca="1" si="19"/>
        <v>74110</v>
      </c>
      <c r="D69" s="17">
        <f t="shared" ca="1" si="20"/>
        <v>0</v>
      </c>
      <c r="E69" s="17">
        <f t="shared" ca="1" si="21"/>
        <v>44392</v>
      </c>
      <c r="F69" s="5"/>
      <c r="G69" s="7">
        <f t="shared" ca="1" si="22"/>
        <v>118502</v>
      </c>
    </row>
    <row r="70" spans="2:7">
      <c r="B70" s="26" t="s">
        <v>9</v>
      </c>
      <c r="C70" s="17">
        <f t="shared" ca="1" si="19"/>
        <v>0</v>
      </c>
      <c r="D70" s="17">
        <f t="shared" ca="1" si="20"/>
        <v>0</v>
      </c>
      <c r="E70" s="17">
        <f t="shared" ca="1" si="21"/>
        <v>72310</v>
      </c>
      <c r="F70" s="5"/>
      <c r="G70" s="7">
        <f t="shared" ca="1" si="22"/>
        <v>72310</v>
      </c>
    </row>
  </sheetData>
  <autoFilter ref="A1:D48">
    <filterColumn colId="2"/>
  </autoFilter>
  <mergeCells count="18">
    <mergeCell ref="G57:G59"/>
    <mergeCell ref="A46:B46"/>
    <mergeCell ref="A47:B47"/>
    <mergeCell ref="A48:B48"/>
    <mergeCell ref="B51:F51"/>
    <mergeCell ref="B53:F55"/>
    <mergeCell ref="C57:E57"/>
    <mergeCell ref="B57:B59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</mergeCells>
  <conditionalFormatting sqref="H1:H1048576">
    <cfRule type="cellIs" dxfId="8" priority="9" operator="between">
      <formula>51</formula>
      <formula>2000</formula>
    </cfRule>
    <cfRule type="cellIs" dxfId="7" priority="10" operator="between">
      <formula>31</formula>
      <formula>50</formula>
    </cfRule>
    <cfRule type="cellIs" dxfId="6" priority="11" operator="between">
      <formula>1</formula>
      <formula>30</formula>
    </cfRule>
  </conditionalFormatting>
  <conditionalFormatting sqref="B56:B58 B51:B53 J20:J1048576">
    <cfRule type="cellIs" dxfId="5" priority="8" operator="between">
      <formula>1</formula>
      <formula>30</formula>
    </cfRule>
  </conditionalFormatting>
  <conditionalFormatting sqref="K20:K1048576 C51:C70">
    <cfRule type="cellIs" dxfId="4" priority="5" stopIfTrue="1" operator="between">
      <formula>1</formula>
      <formula>30</formula>
    </cfRule>
  </conditionalFormatting>
  <conditionalFormatting sqref="L20:L1048576 D51:D70">
    <cfRule type="cellIs" dxfId="3" priority="4" operator="between">
      <formula>31</formula>
      <formula>60</formula>
    </cfRule>
  </conditionalFormatting>
  <conditionalFormatting sqref="E59">
    <cfRule type="cellIs" dxfId="2" priority="3" operator="between">
      <formula>61</formula>
      <formula>200</formula>
    </cfRule>
  </conditionalFormatting>
  <conditionalFormatting sqref="D60:D70">
    <cfRule type="cellIs" dxfId="1" priority="2" stopIfTrue="1" operator="between">
      <formula>1</formula>
      <formula>30</formula>
    </cfRule>
  </conditionalFormatting>
  <conditionalFormatting sqref="E60:E70">
    <cfRule type="cellIs" dxfId="0" priority="1" stopIfTrue="1" operator="between">
      <formula>1</formula>
      <formula>30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" sqref="A1:B11"/>
    </sheetView>
  </sheetViews>
  <sheetFormatPr defaultRowHeight="15"/>
  <cols>
    <col min="2" max="2" width="12" bestFit="1" customWidth="1"/>
  </cols>
  <sheetData>
    <row r="1" spans="1:2">
      <c r="A1" s="1" t="s">
        <v>0</v>
      </c>
      <c r="B1">
        <v>54646</v>
      </c>
    </row>
    <row r="2" spans="1:2">
      <c r="A2" s="1" t="s">
        <v>5</v>
      </c>
      <c r="B2">
        <v>46485</v>
      </c>
    </row>
    <row r="3" spans="1:2">
      <c r="A3" s="1" t="s">
        <v>8</v>
      </c>
      <c r="B3">
        <v>49458</v>
      </c>
    </row>
    <row r="4" spans="1:2">
      <c r="A4" s="1" t="s">
        <v>2</v>
      </c>
      <c r="B4">
        <v>16465</v>
      </c>
    </row>
    <row r="5" spans="1:2">
      <c r="A5" s="1" t="s">
        <v>1</v>
      </c>
      <c r="B5">
        <v>46487</v>
      </c>
    </row>
    <row r="6" spans="1:2">
      <c r="A6" s="1" t="s">
        <v>7</v>
      </c>
      <c r="B6">
        <v>64648</v>
      </c>
    </row>
    <row r="7" spans="1:2">
      <c r="A7" s="1" t="s">
        <v>4</v>
      </c>
      <c r="B7">
        <v>74157</v>
      </c>
    </row>
    <row r="8" spans="1:2">
      <c r="A8" s="1" t="s">
        <v>6</v>
      </c>
      <c r="B8">
        <v>16461</v>
      </c>
    </row>
    <row r="9" spans="1:2">
      <c r="A9" s="1" t="s">
        <v>10</v>
      </c>
      <c r="B9">
        <v>4671</v>
      </c>
    </row>
    <row r="10" spans="1:2">
      <c r="A10" s="1" t="s">
        <v>3</v>
      </c>
      <c r="B10">
        <v>74110</v>
      </c>
    </row>
    <row r="11" spans="1:2">
      <c r="A11" s="1" t="s">
        <v>9</v>
      </c>
      <c r="B11">
        <v>44458</v>
      </c>
    </row>
  </sheetData>
  <sortState ref="A1:A23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 Bhan</dc:creator>
  <cp:lastModifiedBy>achamanlalko</cp:lastModifiedBy>
  <dcterms:created xsi:type="dcterms:W3CDTF">2011-01-29T15:56:29Z</dcterms:created>
  <dcterms:modified xsi:type="dcterms:W3CDTF">2011-01-31T00:56:26Z</dcterms:modified>
</cp:coreProperties>
</file>