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Sheet1" sheetId="1" r:id="rId1"/>
  </sheets>
  <definedNames>
    <definedName name="_xlnm._FilterDatabase" localSheetId="0" hidden="1">Sheet1!$H$6:$I$6</definedName>
  </definedNames>
  <calcPr calcId="125725"/>
</workbook>
</file>

<file path=xl/calcChain.xml><?xml version="1.0" encoding="utf-8"?>
<calcChain xmlns="http://schemas.openxmlformats.org/spreadsheetml/2006/main">
  <c r="Q2" i="1" a="1"/>
  <c r="Q2" s="1"/>
  <c r="Q3" s="1" a="1"/>
  <c r="Q3" s="1"/>
  <c r="I10" a="1"/>
  <c r="I10" s="1"/>
  <c r="L11" a="1"/>
  <c r="L11" s="1"/>
  <c r="L12" a="1"/>
  <c r="L12" s="1"/>
  <c r="L13" a="1"/>
  <c r="L13" s="1"/>
  <c r="L14" a="1"/>
  <c r="L14" s="1"/>
  <c r="L10" a="1"/>
  <c r="L10" s="1"/>
  <c r="K11" a="1"/>
  <c r="K11" s="1"/>
  <c r="K12" a="1"/>
  <c r="K12" s="1"/>
  <c r="K13" a="1"/>
  <c r="K13" s="1"/>
  <c r="K14" a="1"/>
  <c r="K14" s="1"/>
  <c r="K10" a="1"/>
  <c r="K10" s="1"/>
  <c r="J11" a="1"/>
  <c r="J11" s="1"/>
  <c r="J12" a="1"/>
  <c r="J12" s="1"/>
  <c r="J13" a="1"/>
  <c r="J13" s="1"/>
  <c r="J14" a="1"/>
  <c r="J14" s="1"/>
  <c r="J10" a="1"/>
  <c r="J10" s="1"/>
  <c r="I11" a="1"/>
  <c r="I11" s="1"/>
  <c r="I12" a="1"/>
  <c r="I12" s="1"/>
  <c r="I13" a="1"/>
  <c r="I13" s="1"/>
  <c r="I14" a="1"/>
  <c r="I14" s="1"/>
  <c r="H11" a="1"/>
  <c r="H11" s="1"/>
  <c r="H12" a="1"/>
  <c r="H12" s="1"/>
  <c r="H13" a="1"/>
  <c r="H13" s="1"/>
  <c r="H14" a="1"/>
  <c r="H14" s="1"/>
  <c r="H10" a="1"/>
  <c r="H10" s="1"/>
  <c r="Q4" l="1" a="1"/>
  <c r="Q4" s="1"/>
  <c r="Q5" s="1" a="1"/>
  <c r="Q5" s="1"/>
  <c r="Q6" l="1" a="1"/>
  <c r="Q6" s="1"/>
  <c r="Q7" l="1" a="1"/>
  <c r="Q7" s="1"/>
  <c r="Q8" s="1" a="1"/>
  <c r="Q8" s="1"/>
  <c r="Q9" s="1" a="1"/>
  <c r="Q9" s="1"/>
  <c r="Q10" l="1" a="1"/>
  <c r="Q10" s="1"/>
  <c r="Q11" l="1" a="1"/>
  <c r="Q11" s="1"/>
  <c r="Q12" l="1" a="1"/>
  <c r="Q12" s="1"/>
  <c r="Q13" s="1" a="1"/>
  <c r="Q13" s="1"/>
  <c r="Q14" s="1" a="1"/>
  <c r="Q14" s="1"/>
  <c r="Q15" s="1" a="1"/>
  <c r="Q15" s="1"/>
  <c r="Q16" s="1" a="1"/>
  <c r="Q16" s="1"/>
  <c r="Q17" s="1" a="1"/>
  <c r="Q17" s="1"/>
  <c r="Q18" s="1" a="1"/>
  <c r="Q18" s="1"/>
  <c r="Q19" s="1" a="1"/>
  <c r="Q19" s="1"/>
  <c r="Q20" s="1" a="1"/>
  <c r="Q20" s="1"/>
  <c r="Q21" s="1" a="1"/>
  <c r="Q21" s="1"/>
  <c r="Q22" s="1" a="1"/>
  <c r="Q22" s="1"/>
  <c r="K18" l="1"/>
  <c r="J18"/>
  <c r="F42"/>
  <c r="E41"/>
  <c r="E43" s="1"/>
  <c r="D41"/>
  <c r="D43" s="1"/>
  <c r="F40"/>
  <c r="F39"/>
  <c r="F38"/>
  <c r="F37"/>
  <c r="F36"/>
  <c r="F35"/>
  <c r="F34"/>
  <c r="F33"/>
  <c r="F32"/>
  <c r="F31"/>
  <c r="F30"/>
  <c r="E29"/>
  <c r="D29"/>
  <c r="F28"/>
  <c r="F29" s="1"/>
  <c r="E27"/>
  <c r="D27"/>
  <c r="F26"/>
  <c r="F25"/>
  <c r="E24"/>
  <c r="D24"/>
  <c r="F24" s="1"/>
  <c r="F23"/>
  <c r="E22"/>
  <c r="D22"/>
  <c r="F21"/>
  <c r="F20"/>
  <c r="E19"/>
  <c r="D19"/>
  <c r="F18"/>
  <c r="E17"/>
  <c r="D17"/>
  <c r="F16"/>
  <c r="E15"/>
  <c r="D15"/>
  <c r="F15" s="1"/>
  <c r="F14"/>
  <c r="F13"/>
  <c r="F12"/>
  <c r="F11"/>
  <c r="F10"/>
  <c r="L18" l="1"/>
  <c r="F19"/>
  <c r="F22"/>
  <c r="F17"/>
  <c r="F27"/>
  <c r="F41"/>
  <c r="F43" s="1"/>
</calcChain>
</file>

<file path=xl/sharedStrings.xml><?xml version="1.0" encoding="utf-8"?>
<sst xmlns="http://schemas.openxmlformats.org/spreadsheetml/2006/main" count="98" uniqueCount="48">
  <si>
    <t>Bill Date</t>
  </si>
  <si>
    <t>Bill No</t>
  </si>
  <si>
    <t>Assessable 
Value</t>
  </si>
  <si>
    <t>CST</t>
  </si>
  <si>
    <t>NET</t>
  </si>
  <si>
    <t>176</t>
  </si>
  <si>
    <t>225</t>
  </si>
  <si>
    <t>399</t>
  </si>
  <si>
    <t>468</t>
  </si>
  <si>
    <t>485</t>
  </si>
  <si>
    <t>1st Qtr. Total</t>
  </si>
  <si>
    <t>290</t>
  </si>
  <si>
    <t>111</t>
  </si>
  <si>
    <t>46</t>
  </si>
  <si>
    <t>47</t>
  </si>
  <si>
    <t>94</t>
  </si>
  <si>
    <t>45</t>
  </si>
  <si>
    <t>217</t>
  </si>
  <si>
    <t>93</t>
  </si>
  <si>
    <t>25</t>
  </si>
  <si>
    <t>57</t>
  </si>
  <si>
    <t>73</t>
  </si>
  <si>
    <t>114</t>
  </si>
  <si>
    <t>177</t>
  </si>
  <si>
    <t>215</t>
  </si>
  <si>
    <t>253</t>
  </si>
  <si>
    <t>345</t>
  </si>
  <si>
    <t>428</t>
  </si>
  <si>
    <t>429</t>
  </si>
  <si>
    <t>471</t>
  </si>
  <si>
    <t>Gross</t>
  </si>
  <si>
    <t>Less CN</t>
  </si>
  <si>
    <t>Net</t>
  </si>
  <si>
    <t>A</t>
  </si>
  <si>
    <t>B</t>
  </si>
  <si>
    <t>C</t>
  </si>
  <si>
    <t>D</t>
  </si>
  <si>
    <t>E</t>
  </si>
  <si>
    <t>F</t>
  </si>
  <si>
    <t>G</t>
  </si>
  <si>
    <t>H</t>
  </si>
  <si>
    <t>Party Name</t>
  </si>
  <si>
    <t>Data Sheet</t>
  </si>
  <si>
    <t>This is Data sheet.</t>
  </si>
  <si>
    <t>I want to view my detail as per following</t>
  </si>
  <si>
    <t>according to filter</t>
  </si>
  <si>
    <t>Unique Value</t>
  </si>
  <si>
    <t>Select Party Name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</si>
</sst>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 vertical="top"/>
    </xf>
    <xf numFmtId="1" fontId="0" fillId="0" borderId="1" xfId="0" applyNumberFormat="1" applyBorder="1"/>
    <xf numFmtId="49" fontId="5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right" vertical="top"/>
    </xf>
    <xf numFmtId="1" fontId="1" fillId="2" borderId="1" xfId="0" applyNumberFormat="1" applyFont="1" applyFill="1" applyBorder="1"/>
    <xf numFmtId="1" fontId="0" fillId="2" borderId="1" xfId="0" applyNumberFormat="1" applyFill="1" applyBorder="1"/>
    <xf numFmtId="1" fontId="0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1" fillId="0" borderId="0" xfId="0" applyFont="1"/>
    <xf numFmtId="1" fontId="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0" borderId="0" xfId="0" applyFont="1"/>
    <xf numFmtId="0" fontId="4" fillId="0" borderId="1" xfId="0" applyNumberFormat="1" applyFont="1" applyBorder="1" applyAlignment="1">
      <alignment horizontal="center" vertical="top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H1" workbookViewId="0">
      <selection activeCell="Q2" sqref="Q2"/>
    </sheetView>
  </sheetViews>
  <sheetFormatPr defaultRowHeight="15"/>
  <cols>
    <col min="1" max="1" width="11.28515625" bestFit="1" customWidth="1"/>
    <col min="2" max="2" width="10.85546875" bestFit="1" customWidth="1"/>
    <col min="8" max="8" width="16.28515625" customWidth="1"/>
    <col min="9" max="9" width="12" customWidth="1"/>
    <col min="10" max="10" width="9.5703125" bestFit="1" customWidth="1"/>
  </cols>
  <sheetData>
    <row r="1" spans="1:17">
      <c r="Q1" t="s">
        <v>46</v>
      </c>
    </row>
    <row r="2" spans="1:17" ht="15.75">
      <c r="H2" s="26" t="s">
        <v>44</v>
      </c>
      <c r="I2" s="27"/>
      <c r="J2" s="27"/>
      <c r="K2" s="28"/>
      <c r="Q2" t="str">
        <f t="array" ref="Q2">IFERROR(INDEX($A$10:$A$43,MATCH(0,COUNTIF($Q$1:Q1,$A$10:$A$43),0)),"")</f>
        <v>A</v>
      </c>
    </row>
    <row r="3" spans="1:17" ht="15.75">
      <c r="A3" s="35" t="s">
        <v>43</v>
      </c>
      <c r="H3" s="29" t="s">
        <v>45</v>
      </c>
      <c r="I3" s="30"/>
      <c r="J3" s="30"/>
      <c r="K3" s="31"/>
      <c r="Q3" t="str">
        <f t="array" ref="Q3">IFERROR(INDEX($A$10:$A$43,MATCH(0,COUNTIF($Q$1:Q2,$A$10:$A$43),0)),"")</f>
        <v>B</v>
      </c>
    </row>
    <row r="4" spans="1:17" ht="15.75">
      <c r="H4" s="32"/>
      <c r="I4" s="33"/>
      <c r="J4" s="33"/>
      <c r="K4" s="34"/>
      <c r="Q4" t="str">
        <f t="array" ref="Q4">IFERROR(INDEX($A$10:$A$43,MATCH(0,COUNTIF($Q$1:Q3,$A$10:$A$43),0)),"")</f>
        <v>C</v>
      </c>
    </row>
    <row r="5" spans="1:17" ht="15.75" thickBot="1">
      <c r="Q5" t="str">
        <f t="array" ref="Q5">IFERROR(INDEX($A$10:$A$43,MATCH(0,COUNTIF($Q$1:Q4,$A$10:$A$43),0)),"")</f>
        <v>D</v>
      </c>
    </row>
    <row r="6" spans="1:17" ht="15.75" thickBot="1">
      <c r="H6" t="s">
        <v>47</v>
      </c>
      <c r="I6" s="37" t="s">
        <v>36</v>
      </c>
      <c r="Q6" t="str">
        <f t="array" ref="Q6">IFERROR(INDEX($A$10:$A$43,MATCH(0,COUNTIF($Q$1:Q5,$A$10:$A$43),0)),"")</f>
        <v>E</v>
      </c>
    </row>
    <row r="7" spans="1:17">
      <c r="A7" s="22" t="s">
        <v>42</v>
      </c>
      <c r="Q7" t="str">
        <f t="array" ref="Q7">IFERROR(INDEX($A$10:$A$43,MATCH(0,COUNTIF($Q$1:Q6,$A$10:$A$43),0)),"")</f>
        <v>F</v>
      </c>
    </row>
    <row r="8" spans="1:17">
      <c r="Q8" t="str">
        <f t="array" ref="Q8">IFERROR(INDEX($A$10:$A$43,MATCH(0,COUNTIF($Q$1:Q7,$A$10:$A$43),0)),"")</f>
        <v>G</v>
      </c>
    </row>
    <row r="9" spans="1:17" ht="36">
      <c r="A9" s="1" t="s">
        <v>41</v>
      </c>
      <c r="B9" s="2" t="s">
        <v>0</v>
      </c>
      <c r="C9" s="2" t="s">
        <v>1</v>
      </c>
      <c r="D9" s="3" t="s">
        <v>2</v>
      </c>
      <c r="E9" s="4" t="s">
        <v>3</v>
      </c>
      <c r="F9" s="5" t="s">
        <v>4</v>
      </c>
      <c r="H9" s="2" t="s">
        <v>0</v>
      </c>
      <c r="I9" s="2" t="s">
        <v>1</v>
      </c>
      <c r="J9" s="3" t="s">
        <v>2</v>
      </c>
      <c r="K9" s="4" t="s">
        <v>3</v>
      </c>
      <c r="L9" s="5" t="s">
        <v>4</v>
      </c>
      <c r="Q9" t="str">
        <f t="array" ref="Q9">IFERROR(INDEX($A$10:$A$43,MATCH(0,COUNTIF($Q$1:Q8,$A$10:$A$43),0)),"")</f>
        <v>H</v>
      </c>
    </row>
    <row r="10" spans="1:17">
      <c r="A10" s="6" t="s">
        <v>33</v>
      </c>
      <c r="B10" s="7">
        <v>40676</v>
      </c>
      <c r="C10" s="8" t="s">
        <v>5</v>
      </c>
      <c r="D10" s="9">
        <v>102073.02</v>
      </c>
      <c r="E10" s="9">
        <v>2041</v>
      </c>
      <c r="F10" s="10">
        <f t="shared" ref="F10:F28" si="0">SUM(D10:E10)</f>
        <v>104114.02</v>
      </c>
      <c r="H10" s="7">
        <f t="array" ref="H10">IFERROR(INDEX($B$10:$B$43,SMALL(IF($A$10:$A$43=$I$6,ROW($B$10:$B$43),""),ROW(A1))-9),"")</f>
        <v>40651</v>
      </c>
      <c r="I10" s="7" t="str">
        <f t="array" ref="I10">IFERROR(INDEX($C$10:$C$43,SMALL(IF($A$10:$A$43=$I$6,ROW($C$10:$C$43),""),ROW(B1))-9),"")</f>
        <v>46</v>
      </c>
      <c r="J10" s="36">
        <f t="array" ref="J10">IFERROR(INDEX($D$10:$D$43,SMALL(IF($A$10:$A$43=$I$6,ROW($D$10:$D$43),""),ROW(C1))-9),"")</f>
        <v>120763.32</v>
      </c>
      <c r="K10" s="36">
        <f t="array" ref="K10">IFERROR(INDEX($E$10:$E$43,SMALL(IF($A$10:$A$43=$I$6,ROW($E$10:$E$43),""),ROW(D1))-9),"")</f>
        <v>2415</v>
      </c>
      <c r="L10" s="36">
        <f t="array" ref="L10">IFERROR(INDEX($F$10:$F$43,SMALL(IF($A$10:$A$43=$I$6,ROW($F$10:$F$43),""),ROW(E1))-9),"")</f>
        <v>123178.32</v>
      </c>
      <c r="Q10" t="str">
        <f t="array" ref="Q10">IFERROR(INDEX($A$10:$A$43,MATCH(0,COUNTIF($Q$1:Q9,$A$10:$A$43),0)),"")</f>
        <v/>
      </c>
    </row>
    <row r="11" spans="1:17">
      <c r="A11" s="6" t="s">
        <v>33</v>
      </c>
      <c r="B11" s="7">
        <v>40683</v>
      </c>
      <c r="C11" s="8" t="s">
        <v>6</v>
      </c>
      <c r="D11" s="9">
        <v>110418.91</v>
      </c>
      <c r="E11" s="9">
        <v>2208</v>
      </c>
      <c r="F11" s="10">
        <f t="shared" si="0"/>
        <v>112626.91</v>
      </c>
      <c r="H11" s="7">
        <f t="array" ref="H11">IFERROR(INDEX($B$10:$B$43,SMALL(IF($A$10:$A$43=$I$6,ROW($B$10:$B$43),""),ROW(A2))-9),"")</f>
        <v>40651</v>
      </c>
      <c r="I11" s="7" t="str">
        <f t="array" ref="I11">IFERROR(INDEX($C$10:$C$43,SMALL(IF($A$10:$A$43=$I$6,ROW($C$10:$C$43),""),ROW(B2))-9),"")</f>
        <v>47</v>
      </c>
      <c r="J11" s="36">
        <f t="array" ref="J11">IFERROR(INDEX($D$10:$D$43,SMALL(IF($A$10:$A$43=$I$6,ROW($D$10:$D$43),""),ROW(C2))-9),"")</f>
        <v>218966.46</v>
      </c>
      <c r="K11" s="36">
        <f t="array" ref="K11">IFERROR(INDEX($E$10:$E$43,SMALL(IF($A$10:$A$43=$I$6,ROW($E$10:$E$43),""),ROW(D2))-9),"")</f>
        <v>4379</v>
      </c>
      <c r="L11" s="36">
        <f t="array" ref="L11">IFERROR(INDEX($F$10:$F$43,SMALL(IF($A$10:$A$43=$I$6,ROW($F$10:$F$43),""),ROW(E2))-9),"")</f>
        <v>223345.46</v>
      </c>
      <c r="Q11" t="str">
        <f t="array" ref="Q11">IFERROR(INDEX($A$10:$A$43,MATCH(0,COUNTIF($Q$1:Q10,$A$10:$A$43),0)),"")</f>
        <v/>
      </c>
    </row>
    <row r="12" spans="1:17">
      <c r="A12" s="6" t="s">
        <v>33</v>
      </c>
      <c r="B12" s="7">
        <v>40714</v>
      </c>
      <c r="C12" s="8" t="s">
        <v>7</v>
      </c>
      <c r="D12" s="9">
        <v>31555.87</v>
      </c>
      <c r="E12" s="9">
        <v>631</v>
      </c>
      <c r="F12" s="10">
        <f t="shared" si="0"/>
        <v>32186.87</v>
      </c>
      <c r="H12" s="7" t="str">
        <f t="array" ref="H12">IFERROR(INDEX($B$10:$B$43,SMALL(IF($A$10:$A$43=$I$6,ROW($B$10:$B$43),""),ROW(A3))-9),"")</f>
        <v>1st Qtr. Total</v>
      </c>
      <c r="I12" s="7" t="str">
        <f t="array" ref="I12">IFERROR(INDEX($C$10:$C$43,SMALL(IF($A$10:$A$43=$I$6,ROW($C$10:$C$43),""),ROW(B3))-9),"")</f>
        <v>NET</v>
      </c>
      <c r="J12" s="36">
        <f t="array" ref="J12">IFERROR(INDEX($D$10:$D$43,SMALL(IF($A$10:$A$43=$I$6,ROW($D$10:$D$43),""),ROW(C3))-9),"")</f>
        <v>339729.78</v>
      </c>
      <c r="K12" s="36">
        <f t="array" ref="K12">IFERROR(INDEX($E$10:$E$43,SMALL(IF($A$10:$A$43=$I$6,ROW($E$10:$E$43),""),ROW(D3))-9),"")</f>
        <v>6794</v>
      </c>
      <c r="L12" s="36">
        <f t="array" ref="L12">IFERROR(INDEX($F$10:$F$43,SMALL(IF($A$10:$A$43=$I$6,ROW($F$10:$F$43),""),ROW(E3))-9),"")</f>
        <v>346523.78</v>
      </c>
      <c r="Q12" t="str">
        <f t="array" ref="Q12">IFERROR(INDEX($A$10:$A$43,MATCH(0,COUNTIF($Q$1:Q11,$A$10:$A$43),0)),"")</f>
        <v/>
      </c>
    </row>
    <row r="13" spans="1:17">
      <c r="A13" s="6" t="s">
        <v>33</v>
      </c>
      <c r="B13" s="7">
        <v>40723</v>
      </c>
      <c r="C13" s="8" t="s">
        <v>8</v>
      </c>
      <c r="D13" s="9">
        <v>141342.10999999999</v>
      </c>
      <c r="E13" s="9">
        <v>2827</v>
      </c>
      <c r="F13" s="10">
        <f t="shared" si="0"/>
        <v>144169.10999999999</v>
      </c>
      <c r="H13" s="7" t="str">
        <f t="array" ref="H13">IFERROR(INDEX($B$10:$B$43,SMALL(IF($A$10:$A$43=$I$6,ROW($B$10:$B$43),""),ROW(A4))-9),"")</f>
        <v/>
      </c>
      <c r="I13" s="7" t="str">
        <f t="array" ref="I13">IFERROR(INDEX($C$10:$C$43,SMALL(IF($A$10:$A$43=$I$6,ROW($C$10:$C$43),""),ROW(B4))-9),"")</f>
        <v/>
      </c>
      <c r="J13" s="36" t="str">
        <f t="array" ref="J13">IFERROR(INDEX($D$10:$D$43,SMALL(IF($A$10:$A$43=$I$6,ROW($D$10:$D$43),""),ROW(C4))-9),"")</f>
        <v/>
      </c>
      <c r="K13" s="36" t="str">
        <f t="array" ref="K13">IFERROR(INDEX($E$10:$E$43,SMALL(IF($A$10:$A$43=$I$6,ROW($E$10:$E$43),""),ROW(D4))-9),"")</f>
        <v/>
      </c>
      <c r="L13" s="36" t="str">
        <f t="array" ref="L13">IFERROR(INDEX($F$10:$F$43,SMALL(IF($A$10:$A$43=$I$6,ROW($F$10:$F$43),""),ROW(E4))-9),"")</f>
        <v/>
      </c>
      <c r="Q13" t="str">
        <f t="array" ref="Q13">IFERROR(INDEX($A$10:$A$43,MATCH(0,COUNTIF($Q$1:Q12,$A$10:$A$43),0)),"")</f>
        <v/>
      </c>
    </row>
    <row r="14" spans="1:17">
      <c r="A14" s="19" t="s">
        <v>33</v>
      </c>
      <c r="B14" s="20">
        <v>40724</v>
      </c>
      <c r="C14" s="21" t="s">
        <v>9</v>
      </c>
      <c r="D14" s="9">
        <v>70120.14</v>
      </c>
      <c r="E14" s="9">
        <v>1402</v>
      </c>
      <c r="F14" s="10">
        <f t="shared" si="0"/>
        <v>71522.14</v>
      </c>
      <c r="H14" s="7" t="str">
        <f t="array" ref="H14">IFERROR(INDEX($B$10:$B$43,SMALL(IF($A$10:$A$43=$I$6,ROW($B$10:$B$43),""),ROW(A5))-9),"")</f>
        <v/>
      </c>
      <c r="I14" s="7" t="str">
        <f t="array" ref="I14">IFERROR(INDEX($C$10:$C$43,SMALL(IF($A$10:$A$43=$I$6,ROW($C$10:$C$43),""),ROW(B5))-9),"")</f>
        <v/>
      </c>
      <c r="J14" s="36" t="str">
        <f t="array" ref="J14">IFERROR(INDEX($D$10:$D$43,SMALL(IF($A$10:$A$43=$I$6,ROW($D$10:$D$43),""),ROW(C5))-9),"")</f>
        <v/>
      </c>
      <c r="K14" s="36" t="str">
        <f t="array" ref="K14">IFERROR(INDEX($E$10:$E$43,SMALL(IF($A$10:$A$43=$I$6,ROW($E$10:$E$43),""),ROW(D5))-9),"")</f>
        <v/>
      </c>
      <c r="L14" s="36" t="str">
        <f t="array" ref="L14">IFERROR(INDEX($F$10:$F$43,SMALL(IF($A$10:$A$43=$I$6,ROW($F$10:$F$43),""),ROW(E5))-9),"")</f>
        <v/>
      </c>
      <c r="Q14" t="str">
        <f t="array" ref="Q14">IFERROR(INDEX($A$10:$A$43,MATCH(0,COUNTIF($Q$1:Q13,$A$10:$A$43),0)),"")</f>
        <v/>
      </c>
    </row>
    <row r="15" spans="1:17">
      <c r="A15" s="17" t="s">
        <v>33</v>
      </c>
      <c r="B15" s="18" t="s">
        <v>10</v>
      </c>
      <c r="C15" s="11" t="s">
        <v>4</v>
      </c>
      <c r="D15" s="12">
        <f>SUM(D10:D14)</f>
        <v>455510.05</v>
      </c>
      <c r="E15" s="12">
        <f>SUM(E10:E14)</f>
        <v>9109</v>
      </c>
      <c r="F15" s="13">
        <f t="shared" si="0"/>
        <v>464619.05</v>
      </c>
      <c r="Q15" t="str">
        <f t="array" ref="Q15">IFERROR(INDEX($A$10:$A$43,MATCH(0,COUNTIF($Q$1:Q14,$A$10:$A$43),0)),"")</f>
        <v/>
      </c>
    </row>
    <row r="16" spans="1:17">
      <c r="A16" s="6" t="s">
        <v>34</v>
      </c>
      <c r="B16" s="7">
        <v>40694</v>
      </c>
      <c r="C16" s="8" t="s">
        <v>11</v>
      </c>
      <c r="D16" s="9">
        <v>270000</v>
      </c>
      <c r="E16" s="9">
        <v>5400</v>
      </c>
      <c r="F16" s="10">
        <f t="shared" si="0"/>
        <v>275400</v>
      </c>
      <c r="Q16" t="str">
        <f t="array" ref="Q16">IFERROR(INDEX($A$10:$A$43,MATCH(0,COUNTIF($Q$1:Q15,$A$10:$A$43),0)),"")</f>
        <v/>
      </c>
    </row>
    <row r="17" spans="1:17">
      <c r="A17" s="17" t="s">
        <v>34</v>
      </c>
      <c r="B17" s="18" t="s">
        <v>10</v>
      </c>
      <c r="C17" s="11" t="s">
        <v>4</v>
      </c>
      <c r="D17" s="12">
        <f>SUM(D16)</f>
        <v>270000</v>
      </c>
      <c r="E17" s="12">
        <f>SUM(E16)</f>
        <v>5400</v>
      </c>
      <c r="F17" s="14">
        <f t="shared" si="0"/>
        <v>275400</v>
      </c>
      <c r="Q17" t="str">
        <f t="array" ref="Q17">IFERROR(INDEX($A$10:$A$43,MATCH(0,COUNTIF($Q$1:Q16,$A$10:$A$43),0)),"")</f>
        <v/>
      </c>
    </row>
    <row r="18" spans="1:17">
      <c r="A18" s="6" t="s">
        <v>35</v>
      </c>
      <c r="B18" s="7">
        <v>40663</v>
      </c>
      <c r="C18" s="8" t="s">
        <v>12</v>
      </c>
      <c r="D18" s="9">
        <v>229653</v>
      </c>
      <c r="E18" s="9">
        <v>4593</v>
      </c>
      <c r="F18" s="10">
        <f t="shared" si="0"/>
        <v>234246</v>
      </c>
      <c r="H18" s="24" t="s">
        <v>10</v>
      </c>
      <c r="I18" s="11" t="s">
        <v>4</v>
      </c>
      <c r="J18" s="25">
        <f>SUM(J10:J14)</f>
        <v>679459.56</v>
      </c>
      <c r="K18" s="25">
        <f>SUM(K10:K14)</f>
        <v>13588</v>
      </c>
      <c r="L18" s="23">
        <f>SUM(J18:K18)</f>
        <v>693047.56</v>
      </c>
      <c r="Q18" t="str">
        <f t="array" ref="Q18">IFERROR(INDEX($A$10:$A$43,MATCH(0,COUNTIF($Q$1:Q17,$A$10:$A$43),0)),"")</f>
        <v/>
      </c>
    </row>
    <row r="19" spans="1:17">
      <c r="A19" s="17" t="s">
        <v>35</v>
      </c>
      <c r="B19" s="18" t="s">
        <v>10</v>
      </c>
      <c r="C19" s="11" t="s">
        <v>4</v>
      </c>
      <c r="D19" s="12">
        <f>SUM(D18)</f>
        <v>229653</v>
      </c>
      <c r="E19" s="12">
        <f t="shared" ref="E19" si="1">SUM(E18)</f>
        <v>4593</v>
      </c>
      <c r="F19" s="14">
        <f t="shared" si="0"/>
        <v>234246</v>
      </c>
      <c r="Q19" t="str">
        <f t="array" ref="Q19">IFERROR(INDEX($A$10:$A$43,MATCH(0,COUNTIF($Q$1:Q18,$A$10:$A$43),0)),"")</f>
        <v/>
      </c>
    </row>
    <row r="20" spans="1:17">
      <c r="A20" s="6" t="s">
        <v>36</v>
      </c>
      <c r="B20" s="7">
        <v>40651</v>
      </c>
      <c r="C20" s="8" t="s">
        <v>13</v>
      </c>
      <c r="D20" s="9">
        <v>120763.32</v>
      </c>
      <c r="E20" s="9">
        <v>2415</v>
      </c>
      <c r="F20" s="10">
        <f t="shared" si="0"/>
        <v>123178.32</v>
      </c>
      <c r="Q20" t="str">
        <f t="array" ref="Q20">IFERROR(INDEX($A$10:$A$43,MATCH(0,COUNTIF($Q$1:Q19,$A$10:$A$43),0)),"")</f>
        <v/>
      </c>
    </row>
    <row r="21" spans="1:17">
      <c r="A21" s="6" t="s">
        <v>36</v>
      </c>
      <c r="B21" s="7">
        <v>40651</v>
      </c>
      <c r="C21" s="8" t="s">
        <v>14</v>
      </c>
      <c r="D21" s="9">
        <v>218966.46</v>
      </c>
      <c r="E21" s="9">
        <v>4379</v>
      </c>
      <c r="F21" s="10">
        <f t="shared" si="0"/>
        <v>223345.46</v>
      </c>
      <c r="Q21" t="str">
        <f t="array" ref="Q21">IFERROR(INDEX($A$10:$A$43,MATCH(0,COUNTIF($Q$1:Q20,$A$10:$A$43),0)),"")</f>
        <v/>
      </c>
    </row>
    <row r="22" spans="1:17">
      <c r="A22" s="17" t="s">
        <v>36</v>
      </c>
      <c r="B22" s="18" t="s">
        <v>10</v>
      </c>
      <c r="C22" s="11" t="s">
        <v>4</v>
      </c>
      <c r="D22" s="12">
        <f>SUM(D20:D21)</f>
        <v>339729.78</v>
      </c>
      <c r="E22" s="12">
        <f t="shared" ref="E22" si="2">SUM(E20:E21)</f>
        <v>6794</v>
      </c>
      <c r="F22" s="14">
        <f t="shared" si="0"/>
        <v>346523.78</v>
      </c>
      <c r="Q22" t="str">
        <f t="array" ref="Q22">IFERROR(INDEX($A$10:$A$43,MATCH(0,COUNTIF($Q$1:Q21,$A$10:$A$43),0)),"")</f>
        <v/>
      </c>
    </row>
    <row r="23" spans="1:17">
      <c r="A23" s="6" t="s">
        <v>37</v>
      </c>
      <c r="B23" s="7">
        <v>40661</v>
      </c>
      <c r="C23" s="8" t="s">
        <v>15</v>
      </c>
      <c r="D23" s="9">
        <v>85830.6</v>
      </c>
      <c r="E23" s="9">
        <v>1717</v>
      </c>
      <c r="F23" s="10">
        <f t="shared" si="0"/>
        <v>87547.6</v>
      </c>
    </row>
    <row r="24" spans="1:17">
      <c r="A24" s="17" t="s">
        <v>37</v>
      </c>
      <c r="B24" s="18" t="s">
        <v>10</v>
      </c>
      <c r="C24" s="11" t="s">
        <v>4</v>
      </c>
      <c r="D24" s="12">
        <f>SUM(D23)</f>
        <v>85830.6</v>
      </c>
      <c r="E24" s="12">
        <f t="shared" ref="E24" si="3">SUM(E23)</f>
        <v>1717</v>
      </c>
      <c r="F24" s="14">
        <f t="shared" si="0"/>
        <v>87547.6</v>
      </c>
    </row>
    <row r="25" spans="1:17">
      <c r="A25" s="6" t="s">
        <v>38</v>
      </c>
      <c r="B25" s="7">
        <v>40651</v>
      </c>
      <c r="C25" s="8" t="s">
        <v>16</v>
      </c>
      <c r="D25" s="9">
        <v>94186.8</v>
      </c>
      <c r="E25" s="9">
        <v>1884</v>
      </c>
      <c r="F25" s="10">
        <f t="shared" si="0"/>
        <v>96070.8</v>
      </c>
    </row>
    <row r="26" spans="1:17">
      <c r="A26" s="6" t="s">
        <v>38</v>
      </c>
      <c r="B26" s="7">
        <v>40682</v>
      </c>
      <c r="C26" s="8" t="s">
        <v>17</v>
      </c>
      <c r="D26" s="9">
        <v>292638</v>
      </c>
      <c r="E26" s="9">
        <v>5853</v>
      </c>
      <c r="F26" s="10">
        <f t="shared" si="0"/>
        <v>298491</v>
      </c>
    </row>
    <row r="27" spans="1:17">
      <c r="A27" s="17" t="s">
        <v>38</v>
      </c>
      <c r="B27" s="18" t="s">
        <v>10</v>
      </c>
      <c r="C27" s="11" t="s">
        <v>4</v>
      </c>
      <c r="D27" s="15">
        <f>SUM(D25:D26)</f>
        <v>386824.8</v>
      </c>
      <c r="E27" s="15">
        <f t="shared" ref="E27:F27" si="4">SUM(E25:E26)</f>
        <v>7737</v>
      </c>
      <c r="F27" s="13">
        <f t="shared" si="4"/>
        <v>394561.8</v>
      </c>
    </row>
    <row r="28" spans="1:17">
      <c r="A28" s="6" t="s">
        <v>39</v>
      </c>
      <c r="B28" s="7">
        <v>40661</v>
      </c>
      <c r="C28" s="8" t="s">
        <v>18</v>
      </c>
      <c r="D28" s="9">
        <v>158209.20000000001</v>
      </c>
      <c r="E28" s="9">
        <v>3164</v>
      </c>
      <c r="F28" s="10">
        <f t="shared" si="0"/>
        <v>161373.20000000001</v>
      </c>
    </row>
    <row r="29" spans="1:17">
      <c r="A29" s="17" t="s">
        <v>39</v>
      </c>
      <c r="B29" s="18" t="s">
        <v>10</v>
      </c>
      <c r="C29" s="11" t="s">
        <v>4</v>
      </c>
      <c r="D29" s="15">
        <f>SUM(D28)</f>
        <v>158209.20000000001</v>
      </c>
      <c r="E29" s="15">
        <f t="shared" ref="E29" si="5">SUM(E28)</f>
        <v>3164</v>
      </c>
      <c r="F29" s="13">
        <f>SUM(F28)</f>
        <v>161373.20000000001</v>
      </c>
    </row>
    <row r="30" spans="1:17">
      <c r="A30" s="6" t="s">
        <v>40</v>
      </c>
      <c r="B30" s="7">
        <v>40646</v>
      </c>
      <c r="C30" s="8" t="s">
        <v>19</v>
      </c>
      <c r="D30" s="9">
        <v>51361.64</v>
      </c>
      <c r="E30" s="9">
        <v>1027</v>
      </c>
      <c r="F30" s="10">
        <f t="shared" ref="F30:F41" si="6">SUM(D30:E30)</f>
        <v>52388.639999999999</v>
      </c>
    </row>
    <row r="31" spans="1:17">
      <c r="A31" s="6" t="s">
        <v>40</v>
      </c>
      <c r="B31" s="7">
        <v>40652</v>
      </c>
      <c r="C31" s="8" t="s">
        <v>20</v>
      </c>
      <c r="D31" s="9">
        <v>140131.9</v>
      </c>
      <c r="E31" s="9">
        <v>2803</v>
      </c>
      <c r="F31" s="10">
        <f t="shared" si="6"/>
        <v>142934.9</v>
      </c>
    </row>
    <row r="32" spans="1:17">
      <c r="A32" s="6" t="s">
        <v>40</v>
      </c>
      <c r="B32" s="7">
        <v>40655</v>
      </c>
      <c r="C32" s="8" t="s">
        <v>21</v>
      </c>
      <c r="D32" s="9">
        <v>260602.34</v>
      </c>
      <c r="E32" s="9">
        <v>5212</v>
      </c>
      <c r="F32" s="10">
        <f t="shared" si="6"/>
        <v>265814.33999999997</v>
      </c>
    </row>
    <row r="33" spans="1:6">
      <c r="A33" s="6" t="s">
        <v>40</v>
      </c>
      <c r="B33" s="7">
        <v>40663</v>
      </c>
      <c r="C33" s="8" t="s">
        <v>22</v>
      </c>
      <c r="D33" s="9">
        <v>358205.16</v>
      </c>
      <c r="E33" s="9">
        <v>7164</v>
      </c>
      <c r="F33" s="10">
        <f t="shared" si="6"/>
        <v>365369.16</v>
      </c>
    </row>
    <row r="34" spans="1:6">
      <c r="A34" s="6" t="s">
        <v>40</v>
      </c>
      <c r="B34" s="7">
        <v>40676</v>
      </c>
      <c r="C34" s="8" t="s">
        <v>23</v>
      </c>
      <c r="D34" s="9">
        <v>196451.98</v>
      </c>
      <c r="E34" s="9">
        <v>3929</v>
      </c>
      <c r="F34" s="10">
        <f t="shared" si="6"/>
        <v>200380.98</v>
      </c>
    </row>
    <row r="35" spans="1:6">
      <c r="A35" s="6" t="s">
        <v>40</v>
      </c>
      <c r="B35" s="7">
        <v>40681</v>
      </c>
      <c r="C35" s="8" t="s">
        <v>24</v>
      </c>
      <c r="D35" s="9">
        <v>269620.23</v>
      </c>
      <c r="E35" s="9">
        <v>5392</v>
      </c>
      <c r="F35" s="10">
        <f t="shared" si="6"/>
        <v>275012.23</v>
      </c>
    </row>
    <row r="36" spans="1:6">
      <c r="A36" s="6" t="s">
        <v>40</v>
      </c>
      <c r="B36" s="7">
        <v>40688</v>
      </c>
      <c r="C36" s="8" t="s">
        <v>25</v>
      </c>
      <c r="D36" s="9">
        <v>216460.83</v>
      </c>
      <c r="E36" s="9">
        <v>4329</v>
      </c>
      <c r="F36" s="10">
        <f t="shared" si="6"/>
        <v>220789.83</v>
      </c>
    </row>
    <row r="37" spans="1:6">
      <c r="A37" s="6" t="s">
        <v>40</v>
      </c>
      <c r="B37" s="7">
        <v>40705</v>
      </c>
      <c r="C37" s="8" t="s">
        <v>26</v>
      </c>
      <c r="D37" s="9">
        <v>37895.94</v>
      </c>
      <c r="E37" s="9">
        <v>758</v>
      </c>
      <c r="F37" s="10">
        <f t="shared" si="6"/>
        <v>38653.94</v>
      </c>
    </row>
    <row r="38" spans="1:6">
      <c r="A38" s="6" t="s">
        <v>40</v>
      </c>
      <c r="B38" s="7">
        <v>40717</v>
      </c>
      <c r="C38" s="8" t="s">
        <v>27</v>
      </c>
      <c r="D38" s="9">
        <v>96510.02</v>
      </c>
      <c r="E38" s="9">
        <v>1930</v>
      </c>
      <c r="F38" s="10">
        <f t="shared" si="6"/>
        <v>98440.02</v>
      </c>
    </row>
    <row r="39" spans="1:6">
      <c r="A39" s="6" t="s">
        <v>40</v>
      </c>
      <c r="B39" s="7">
        <v>40717</v>
      </c>
      <c r="C39" s="8" t="s">
        <v>28</v>
      </c>
      <c r="D39" s="9">
        <v>5725.94</v>
      </c>
      <c r="E39" s="9">
        <v>115</v>
      </c>
      <c r="F39" s="10">
        <f t="shared" si="6"/>
        <v>5840.94</v>
      </c>
    </row>
    <row r="40" spans="1:6">
      <c r="A40" s="6" t="s">
        <v>40</v>
      </c>
      <c r="B40" s="7">
        <v>40723</v>
      </c>
      <c r="C40" s="8" t="s">
        <v>29</v>
      </c>
      <c r="D40" s="9">
        <v>244734.1</v>
      </c>
      <c r="E40" s="9">
        <v>4895</v>
      </c>
      <c r="F40" s="10">
        <f t="shared" si="6"/>
        <v>249629.1</v>
      </c>
    </row>
    <row r="41" spans="1:6">
      <c r="A41" s="17" t="s">
        <v>40</v>
      </c>
      <c r="B41" s="18" t="s">
        <v>10</v>
      </c>
      <c r="C41" s="11" t="s">
        <v>30</v>
      </c>
      <c r="D41" s="12">
        <f>SUM(D30:D40)</f>
        <v>1877700.08</v>
      </c>
      <c r="E41" s="12">
        <f t="shared" ref="E41" si="7">SUM(E30:E40)</f>
        <v>37554</v>
      </c>
      <c r="F41" s="13">
        <f t="shared" si="6"/>
        <v>1915254.08</v>
      </c>
    </row>
    <row r="42" spans="1:6">
      <c r="A42" s="17" t="s">
        <v>40</v>
      </c>
      <c r="B42" s="18" t="s">
        <v>10</v>
      </c>
      <c r="C42" s="11" t="s">
        <v>31</v>
      </c>
      <c r="D42" s="12">
        <v>-140499</v>
      </c>
      <c r="E42" s="12">
        <v>-2810</v>
      </c>
      <c r="F42" s="13">
        <f>SUM(D42:E42)</f>
        <v>-143309</v>
      </c>
    </row>
    <row r="43" spans="1:6">
      <c r="A43" s="17" t="s">
        <v>40</v>
      </c>
      <c r="B43" s="18" t="s">
        <v>10</v>
      </c>
      <c r="C43" s="11" t="s">
        <v>32</v>
      </c>
      <c r="D43" s="12">
        <f>+D41+D42</f>
        <v>1737201.08</v>
      </c>
      <c r="E43" s="12">
        <f t="shared" ref="E43:F43" si="8">+E41+E42</f>
        <v>34744</v>
      </c>
      <c r="F43" s="16">
        <f t="shared" si="8"/>
        <v>1771945.08</v>
      </c>
    </row>
  </sheetData>
  <dataValidations count="1">
    <dataValidation type="list" allowBlank="1" showInputMessage="1" showErrorMessage="1" sqref="I6">
      <formula1>$Q$2:$Q$9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Noorain Ansari</cp:lastModifiedBy>
  <dcterms:created xsi:type="dcterms:W3CDTF">2012-07-02T04:47:37Z</dcterms:created>
  <dcterms:modified xsi:type="dcterms:W3CDTF">2012-07-02T05:57:51Z</dcterms:modified>
</cp:coreProperties>
</file>