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60" windowHeight="7995" tabRatio="934" activeTab="1"/>
  </bookViews>
  <sheets>
    <sheet name="time tracker" sheetId="1" r:id="rId1"/>
    <sheet name="time tracker (2)" sheetId="2" r:id="rId2"/>
  </sheets>
  <definedNames>
    <definedName name="_xlnm._FilterDatabase" localSheetId="0" hidden="1">'time tracker'!$A$2:$G$61</definedName>
    <definedName name="_xlnm._FilterDatabase" localSheetId="1" hidden="1">'time tracker (2)'!$A$2:$M$61</definedName>
    <definedName name="_xlnm.Print_Area" localSheetId="0">'time tracker'!$A$1:$E$62</definedName>
    <definedName name="_xlnm.Print_Area" localSheetId="1">'time tracker (2)'!$A$1:$E$62</definedName>
  </definedNames>
  <calcPr calcId="125725"/>
</workbook>
</file>

<file path=xl/calcChain.xml><?xml version="1.0" encoding="utf-8"?>
<calcChain xmlns="http://schemas.openxmlformats.org/spreadsheetml/2006/main">
  <c r="I63" i="2"/>
  <c r="J63"/>
  <c r="G4"/>
  <c r="H4"/>
  <c r="J4" s="1"/>
  <c r="G5"/>
  <c r="H5"/>
  <c r="J5" s="1"/>
  <c r="G6"/>
  <c r="H6"/>
  <c r="J6" s="1"/>
  <c r="G7"/>
  <c r="H7"/>
  <c r="J7" s="1"/>
  <c r="G8"/>
  <c r="H8"/>
  <c r="J8" s="1"/>
  <c r="G9"/>
  <c r="H9"/>
  <c r="J9" s="1"/>
  <c r="G10"/>
  <c r="H10"/>
  <c r="J10" s="1"/>
  <c r="G11"/>
  <c r="H11"/>
  <c r="J11" s="1"/>
  <c r="G12"/>
  <c r="H12"/>
  <c r="J12" s="1"/>
  <c r="G13"/>
  <c r="H13"/>
  <c r="J13" s="1"/>
  <c r="G14"/>
  <c r="H14"/>
  <c r="J14" s="1"/>
  <c r="G15"/>
  <c r="H15"/>
  <c r="J15" s="1"/>
  <c r="G16"/>
  <c r="H16"/>
  <c r="J16" s="1"/>
  <c r="G17"/>
  <c r="H17"/>
  <c r="J17" s="1"/>
  <c r="G18"/>
  <c r="H18"/>
  <c r="J18" s="1"/>
  <c r="G19"/>
  <c r="H19"/>
  <c r="J19" s="1"/>
  <c r="G20"/>
  <c r="H20"/>
  <c r="J20" s="1"/>
  <c r="G21"/>
  <c r="H21"/>
  <c r="J21" s="1"/>
  <c r="G22"/>
  <c r="H22"/>
  <c r="J22" s="1"/>
  <c r="G23"/>
  <c r="H23"/>
  <c r="J23" s="1"/>
  <c r="G24"/>
  <c r="H24"/>
  <c r="J24" s="1"/>
  <c r="G25"/>
  <c r="H25"/>
  <c r="J25" s="1"/>
  <c r="G26"/>
  <c r="H26"/>
  <c r="J26" s="1"/>
  <c r="G27"/>
  <c r="H27"/>
  <c r="J27" s="1"/>
  <c r="G28"/>
  <c r="H28"/>
  <c r="J28" s="1"/>
  <c r="G29"/>
  <c r="H29"/>
  <c r="J29" s="1"/>
  <c r="G30"/>
  <c r="H30"/>
  <c r="J30" s="1"/>
  <c r="G31"/>
  <c r="H31"/>
  <c r="J31" s="1"/>
  <c r="G32"/>
  <c r="H32"/>
  <c r="J32" s="1"/>
  <c r="G33"/>
  <c r="H33"/>
  <c r="J33" s="1"/>
  <c r="G34"/>
  <c r="H34"/>
  <c r="J34" s="1"/>
  <c r="G35"/>
  <c r="H35"/>
  <c r="J35" s="1"/>
  <c r="G36"/>
  <c r="H36"/>
  <c r="J36" s="1"/>
  <c r="G37"/>
  <c r="H37"/>
  <c r="J37" s="1"/>
  <c r="G38"/>
  <c r="H38"/>
  <c r="J38" s="1"/>
  <c r="G39"/>
  <c r="H39"/>
  <c r="J39" s="1"/>
  <c r="G40"/>
  <c r="H40"/>
  <c r="J40" s="1"/>
  <c r="G41"/>
  <c r="H41"/>
  <c r="J41" s="1"/>
  <c r="G42"/>
  <c r="H42"/>
  <c r="J42" s="1"/>
  <c r="G43"/>
  <c r="H43"/>
  <c r="J43" s="1"/>
  <c r="G44"/>
  <c r="H44"/>
  <c r="J44" s="1"/>
  <c r="G45"/>
  <c r="H45"/>
  <c r="J45" s="1"/>
  <c r="G46"/>
  <c r="H46"/>
  <c r="J46" s="1"/>
  <c r="G47"/>
  <c r="H47"/>
  <c r="J47" s="1"/>
  <c r="G48"/>
  <c r="H48"/>
  <c r="J48" s="1"/>
  <c r="G49"/>
  <c r="H49"/>
  <c r="J49" s="1"/>
  <c r="G50"/>
  <c r="H50"/>
  <c r="J50" s="1"/>
  <c r="G51"/>
  <c r="H51"/>
  <c r="J51" s="1"/>
  <c r="G52"/>
  <c r="H52"/>
  <c r="J52" s="1"/>
  <c r="G53"/>
  <c r="H53"/>
  <c r="J53" s="1"/>
  <c r="G54"/>
  <c r="H54"/>
  <c r="J54" s="1"/>
  <c r="G55"/>
  <c r="H55"/>
  <c r="J55" s="1"/>
  <c r="G56"/>
  <c r="H56"/>
  <c r="J56" s="1"/>
  <c r="G57"/>
  <c r="H57"/>
  <c r="J57" s="1"/>
  <c r="G58"/>
  <c r="H58"/>
  <c r="J58" s="1"/>
  <c r="G59"/>
  <c r="H59"/>
  <c r="J59" s="1"/>
  <c r="G60"/>
  <c r="H60"/>
  <c r="G61"/>
  <c r="H61"/>
  <c r="H3"/>
  <c r="G3"/>
  <c r="E64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B4"/>
  <c r="B5" s="1"/>
  <c r="E3"/>
  <c r="A3"/>
  <c r="F3" i="1"/>
  <c r="H7"/>
  <c r="H6"/>
  <c r="H5"/>
  <c r="H4"/>
  <c r="H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K9"/>
  <c r="K10"/>
  <c r="K11" s="1"/>
  <c r="K8"/>
  <c r="L8"/>
  <c r="L9"/>
  <c r="L7"/>
  <c r="E64"/>
  <c r="E55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3"/>
  <c r="E63" s="1"/>
  <c r="E65" s="1"/>
  <c r="G54"/>
  <c r="I3" i="2" l="1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J3"/>
  <c r="E63"/>
  <c r="E65" s="1"/>
  <c r="B6"/>
  <c r="A5"/>
  <c r="A4"/>
  <c r="K12" i="1"/>
  <c r="L11"/>
  <c r="L10"/>
  <c r="G5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5"/>
  <c r="G56"/>
  <c r="G57"/>
  <c r="G58"/>
  <c r="G59"/>
  <c r="G60"/>
  <c r="G61"/>
  <c r="A3"/>
  <c r="B7" i="2" l="1"/>
  <c r="A6"/>
  <c r="K13" i="1"/>
  <c r="L12"/>
  <c r="G24"/>
  <c r="G23"/>
  <c r="G22"/>
  <c r="G21"/>
  <c r="G20"/>
  <c r="G19"/>
  <c r="G18"/>
  <c r="G15"/>
  <c r="G10"/>
  <c r="G9"/>
  <c r="G8"/>
  <c r="G7"/>
  <c r="G6"/>
  <c r="G4"/>
  <c r="B4"/>
  <c r="A7" i="2" l="1"/>
  <c r="B8"/>
  <c r="K14" i="1"/>
  <c r="L13"/>
  <c r="B5"/>
  <c r="A4"/>
  <c r="G29"/>
  <c r="G11"/>
  <c r="G12"/>
  <c r="G13"/>
  <c r="G14"/>
  <c r="G16"/>
  <c r="G17"/>
  <c r="G25"/>
  <c r="G26"/>
  <c r="G27"/>
  <c r="G28"/>
  <c r="G3"/>
  <c r="B9" i="2" l="1"/>
  <c r="A8"/>
  <c r="K15" i="1"/>
  <c r="L14"/>
  <c r="G63"/>
  <c r="B6"/>
  <c r="A5"/>
  <c r="B10" i="2" l="1"/>
  <c r="A9"/>
  <c r="K16" i="1"/>
  <c r="L15"/>
  <c r="B7"/>
  <c r="A6"/>
  <c r="B11" i="2" l="1"/>
  <c r="A10"/>
  <c r="K17" i="1"/>
  <c r="L16"/>
  <c r="B8"/>
  <c r="A7"/>
  <c r="B12" i="2" l="1"/>
  <c r="A11"/>
  <c r="K18" i="1"/>
  <c r="L17"/>
  <c r="B9"/>
  <c r="A8"/>
  <c r="B13" i="2" l="1"/>
  <c r="A12"/>
  <c r="L18" i="1"/>
  <c r="B10"/>
  <c r="A9"/>
  <c r="B14" i="2" l="1"/>
  <c r="A13"/>
  <c r="B11" i="1"/>
  <c r="A10"/>
  <c r="B15" i="2" l="1"/>
  <c r="A14"/>
  <c r="B12" i="1"/>
  <c r="A11"/>
  <c r="B16" i="2" l="1"/>
  <c r="A15"/>
  <c r="B13" i="1"/>
  <c r="A12"/>
  <c r="B17" i="2" l="1"/>
  <c r="A16"/>
  <c r="B14" i="1"/>
  <c r="A13"/>
  <c r="B18" i="2" l="1"/>
  <c r="A17"/>
  <c r="B15" i="1"/>
  <c r="A14"/>
  <c r="B19" i="2" l="1"/>
  <c r="A18"/>
  <c r="B16" i="1"/>
  <c r="A15"/>
  <c r="B20" i="2" l="1"/>
  <c r="A19"/>
  <c r="B17" i="1"/>
  <c r="A16"/>
  <c r="B21" i="2" l="1"/>
  <c r="A20"/>
  <c r="B18" i="1"/>
  <c r="A17"/>
  <c r="B22" i="2" l="1"/>
  <c r="A21"/>
  <c r="B19" i="1"/>
  <c r="A18"/>
  <c r="B23" i="2" l="1"/>
  <c r="A22"/>
  <c r="B20" i="1"/>
  <c r="A19"/>
  <c r="B24" i="2" l="1"/>
  <c r="A23"/>
  <c r="B21" i="1"/>
  <c r="A20"/>
  <c r="B25" i="2" l="1"/>
  <c r="A24"/>
  <c r="B22" i="1"/>
  <c r="A21"/>
  <c r="B26" i="2" l="1"/>
  <c r="A25"/>
  <c r="B23" i="1"/>
  <c r="A22"/>
  <c r="B27" i="2" l="1"/>
  <c r="A26"/>
  <c r="B24" i="1"/>
  <c r="A23"/>
  <c r="B28" i="2" l="1"/>
  <c r="A27"/>
  <c r="B25" i="1"/>
  <c r="A24"/>
  <c r="B29" i="2" l="1"/>
  <c r="A28"/>
  <c r="B26" i="1"/>
  <c r="A25"/>
  <c r="B30" i="2" l="1"/>
  <c r="A29"/>
  <c r="B27" i="1"/>
  <c r="A26"/>
  <c r="B31" i="2" l="1"/>
  <c r="A30"/>
  <c r="B28" i="1"/>
  <c r="A27"/>
  <c r="B32" i="2" l="1"/>
  <c r="A31"/>
  <c r="B29" i="1"/>
  <c r="A28"/>
  <c r="B33" i="2" l="1"/>
  <c r="A32"/>
  <c r="B30" i="1"/>
  <c r="A29"/>
  <c r="B34" i="2" l="1"/>
  <c r="A33"/>
  <c r="B31" i="1"/>
  <c r="A30"/>
  <c r="B35" i="2" l="1"/>
  <c r="A34"/>
  <c r="B32" i="1"/>
  <c r="A31"/>
  <c r="B36" i="2" l="1"/>
  <c r="A35"/>
  <c r="B33" i="1"/>
  <c r="A32"/>
  <c r="B37" i="2" l="1"/>
  <c r="A36"/>
  <c r="B34" i="1"/>
  <c r="A33"/>
  <c r="B38" i="2" l="1"/>
  <c r="A37"/>
  <c r="B35" i="1"/>
  <c r="A34"/>
  <c r="B39" i="2" l="1"/>
  <c r="A38"/>
  <c r="B36" i="1"/>
  <c r="A35"/>
  <c r="B40" i="2" l="1"/>
  <c r="A39"/>
  <c r="B37" i="1"/>
  <c r="A36"/>
  <c r="B41" i="2" l="1"/>
  <c r="A40"/>
  <c r="B38" i="1"/>
  <c r="A37"/>
  <c r="B42" i="2" l="1"/>
  <c r="A41"/>
  <c r="B39" i="1"/>
  <c r="A38"/>
  <c r="B43" i="2" l="1"/>
  <c r="A42"/>
  <c r="B40" i="1"/>
  <c r="A39"/>
  <c r="B44" i="2" l="1"/>
  <c r="A43"/>
  <c r="B41" i="1"/>
  <c r="A40"/>
  <c r="B45" i="2" l="1"/>
  <c r="A44"/>
  <c r="B42" i="1"/>
  <c r="A41"/>
  <c r="B46" i="2" l="1"/>
  <c r="A45"/>
  <c r="B43" i="1"/>
  <c r="A42"/>
  <c r="B47" i="2" l="1"/>
  <c r="A46"/>
  <c r="B44" i="1"/>
  <c r="A43"/>
  <c r="B48" i="2" l="1"/>
  <c r="A47"/>
  <c r="B45" i="1"/>
  <c r="A44"/>
  <c r="B49" i="2" l="1"/>
  <c r="A48"/>
  <c r="B46" i="1"/>
  <c r="A45"/>
  <c r="B50" i="2" l="1"/>
  <c r="A49"/>
  <c r="B47" i="1"/>
  <c r="A46"/>
  <c r="B51" i="2" l="1"/>
  <c r="A50"/>
  <c r="B48" i="1"/>
  <c r="A47"/>
  <c r="B52" i="2" l="1"/>
  <c r="A51"/>
  <c r="B49" i="1"/>
  <c r="A48"/>
  <c r="B53" i="2" l="1"/>
  <c r="A52"/>
  <c r="B50" i="1"/>
  <c r="A49"/>
  <c r="B54" i="2" l="1"/>
  <c r="A53"/>
  <c r="B51" i="1"/>
  <c r="A50"/>
  <c r="B55" i="2" l="1"/>
  <c r="A54"/>
  <c r="B52" i="1"/>
  <c r="A51"/>
  <c r="B56" i="2" l="1"/>
  <c r="A55"/>
  <c r="B53" i="1"/>
  <c r="A52"/>
  <c r="B57" i="2" l="1"/>
  <c r="A56"/>
  <c r="B54" i="1"/>
  <c r="A53"/>
  <c r="B58" i="2" l="1"/>
  <c r="A57"/>
  <c r="B55" i="1"/>
  <c r="A54"/>
  <c r="B59" i="2" l="1"/>
  <c r="A58"/>
  <c r="B56" i="1"/>
  <c r="A55"/>
  <c r="B60" i="2" l="1"/>
  <c r="A59"/>
  <c r="B57" i="1"/>
  <c r="A56"/>
  <c r="B61" i="2" l="1"/>
  <c r="A61" s="1"/>
  <c r="A60"/>
  <c r="B58" i="1"/>
  <c r="A57"/>
  <c r="B59" l="1"/>
  <c r="A58"/>
  <c r="B60" l="1"/>
  <c r="A59"/>
  <c r="B61" l="1"/>
  <c r="A61" s="1"/>
  <c r="A60"/>
</calcChain>
</file>

<file path=xl/sharedStrings.xml><?xml version="1.0" encoding="utf-8"?>
<sst xmlns="http://schemas.openxmlformats.org/spreadsheetml/2006/main" count="53" uniqueCount="15">
  <si>
    <t xml:space="preserve">Date </t>
  </si>
  <si>
    <t>In Time (A.M)</t>
  </si>
  <si>
    <t>Out Time (P.M)</t>
  </si>
  <si>
    <t xml:space="preserve">Total Login hours </t>
  </si>
  <si>
    <t>Remarks</t>
  </si>
  <si>
    <t>a</t>
  </si>
  <si>
    <t>-</t>
  </si>
  <si>
    <t>Total hours loged in office</t>
  </si>
  <si>
    <t>Total hours during working days</t>
  </si>
  <si>
    <t>Extra Hours Worked</t>
  </si>
  <si>
    <t>Time</t>
  </si>
  <si>
    <t>Time should be convered to numbers</t>
  </si>
  <si>
    <t>eg. If anybody worked 8.45 it should be shown as 8.75</t>
  </si>
  <si>
    <t>minutes</t>
  </si>
  <si>
    <t>number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</si>
</sst>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dddd"/>
  </numFmts>
  <fonts count="4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2" fontId="2" fillId="0" borderId="1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2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15" fontId="3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4" fontId="3" fillId="3" borderId="1" xfId="0" applyNumberFormat="1" applyFont="1" applyFill="1" applyBorder="1" applyAlignment="1">
      <alignment vertical="top" wrapText="1"/>
    </xf>
    <xf numFmtId="0" fontId="0" fillId="4" borderId="1" xfId="0" applyFill="1" applyBorder="1"/>
    <xf numFmtId="2" fontId="0" fillId="4" borderId="1" xfId="0" applyNumberFormat="1" applyFill="1" applyBorder="1"/>
    <xf numFmtId="0" fontId="3" fillId="0" borderId="1" xfId="0" quotePrefix="1" applyFont="1" applyBorder="1" applyAlignment="1">
      <alignment vertical="top" wrapText="1"/>
    </xf>
    <xf numFmtId="0" fontId="0" fillId="0" borderId="0" xfId="0" quotePrefix="1"/>
    <xf numFmtId="2" fontId="0" fillId="5" borderId="0" xfId="0" applyNumberFormat="1" applyFill="1"/>
    <xf numFmtId="2" fontId="0" fillId="6" borderId="0" xfId="0" applyNumberFormat="1" applyFill="1"/>
    <xf numFmtId="0" fontId="3" fillId="2" borderId="3" xfId="0" applyFont="1" applyFill="1" applyBorder="1" applyAlignment="1">
      <alignment horizontal="center" vertical="center" wrapText="1"/>
    </xf>
    <xf numFmtId="0" fontId="0" fillId="0" borderId="0" xfId="0" quotePrefix="1" applyFill="1"/>
    <xf numFmtId="0" fontId="3" fillId="0" borderId="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0" fillId="0" borderId="0" xfId="0" applyFill="1"/>
    <xf numFmtId="18" fontId="3" fillId="0" borderId="1" xfId="0" quotePrefix="1" applyNumberFormat="1" applyFont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 wrapText="1"/>
    </xf>
    <xf numFmtId="18" fontId="3" fillId="0" borderId="0" xfId="0" quotePrefix="1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top" wrapText="1"/>
    </xf>
    <xf numFmtId="0" fontId="0" fillId="4" borderId="0" xfId="0" applyFill="1" applyBorder="1"/>
    <xf numFmtId="0" fontId="0" fillId="5" borderId="0" xfId="0" applyNumberFormat="1" applyFill="1"/>
    <xf numFmtId="20" fontId="0" fillId="5" borderId="0" xfId="0" applyNumberFormat="1" applyFill="1"/>
    <xf numFmtId="0" fontId="0" fillId="0" borderId="0" xfId="0" applyNumberFormat="1"/>
    <xf numFmtId="4" fontId="3" fillId="0" borderId="1" xfId="0" quotePrefix="1" applyNumberFormat="1" applyFont="1" applyBorder="1" applyAlignment="1">
      <alignment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showGridLines="0" zoomScaleNormal="10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H3" sqref="H3"/>
    </sheetView>
  </sheetViews>
  <sheetFormatPr defaultRowHeight="15"/>
  <cols>
    <col min="1" max="1" width="11.42578125" customWidth="1"/>
    <col min="2" max="2" width="29.7109375" customWidth="1"/>
    <col min="3" max="3" width="15.85546875" bestFit="1" customWidth="1"/>
    <col min="4" max="4" width="17.140625" bestFit="1" customWidth="1"/>
    <col min="5" max="5" width="17.140625" customWidth="1"/>
    <col min="6" max="6" width="28.5703125" customWidth="1"/>
    <col min="9" max="9" width="9.140625" style="23"/>
  </cols>
  <sheetData>
    <row r="1" spans="1:12">
      <c r="C1" s="1"/>
      <c r="H1" s="16"/>
      <c r="I1" s="20"/>
    </row>
    <row r="2" spans="1:1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t="s">
        <v>5</v>
      </c>
      <c r="H2" s="19" t="s">
        <v>10</v>
      </c>
      <c r="I2" s="21"/>
    </row>
    <row r="3" spans="1:12" ht="15" customHeight="1">
      <c r="A3" s="11" t="str">
        <f>TEXT(WEEKDAY(B3),"DDDD")</f>
        <v>Saturday</v>
      </c>
      <c r="B3" s="3">
        <v>41671</v>
      </c>
      <c r="C3" s="1">
        <v>8.4499999999999993</v>
      </c>
      <c r="D3" s="1">
        <v>8.1</v>
      </c>
      <c r="E3" s="4">
        <f t="shared" ref="E3:E61" si="0">IFERROR(D3+12-C3,0)</f>
        <v>11.650000000000002</v>
      </c>
      <c r="F3" s="24">
        <f>TIME(C3,RIGHT(C3,2),0)</f>
        <v>0.36458333333333331</v>
      </c>
      <c r="G3" s="10">
        <f>DOLLARDE(E3,60)</f>
        <v>12.083333333333337</v>
      </c>
      <c r="H3" s="17">
        <f t="shared" ref="H3:H34" si="1">IFERROR(INT(D3+12-C3)+((IF(MOD(D3,1)&gt;=MOD(C3,1),(MOD(D3,1)-MOD(C3,1)),1-(MOD(D3,1)-MOD(C3,1))))/60*100)-IF(MOD(D3,1)&lt;MOD(C3,1),1,0),0)</f>
        <v>12.25</v>
      </c>
      <c r="I3" s="22">
        <v>12.41</v>
      </c>
      <c r="J3" t="s">
        <v>11</v>
      </c>
    </row>
    <row r="4" spans="1:12" ht="15" customHeight="1">
      <c r="A4" s="11" t="str">
        <f t="shared" ref="A4:A61" si="2">TEXT(WEEKDAY(B4),"DDDD")</f>
        <v>Sunday</v>
      </c>
      <c r="B4" s="12">
        <f>B3+1</f>
        <v>41672</v>
      </c>
      <c r="C4" s="1" t="s">
        <v>6</v>
      </c>
      <c r="D4" s="1" t="s">
        <v>6</v>
      </c>
      <c r="E4" s="4">
        <f t="shared" si="0"/>
        <v>0</v>
      </c>
      <c r="F4" s="6"/>
      <c r="G4" s="10">
        <f t="shared" ref="G4:G61" si="3">DOLLARDE(E4,60)</f>
        <v>0</v>
      </c>
      <c r="H4" s="17">
        <f t="shared" si="1"/>
        <v>0</v>
      </c>
      <c r="I4" s="22"/>
      <c r="J4" t="s">
        <v>12</v>
      </c>
    </row>
    <row r="5" spans="1:12" ht="15" customHeight="1">
      <c r="A5" s="11" t="str">
        <f t="shared" si="2"/>
        <v>Monday</v>
      </c>
      <c r="B5" s="3">
        <f t="shared" ref="B5:B61" si="4">B4+1</f>
        <v>41673</v>
      </c>
      <c r="C5" s="1">
        <v>9.3000000000000007</v>
      </c>
      <c r="D5" s="1">
        <v>9</v>
      </c>
      <c r="E5" s="4">
        <f t="shared" si="0"/>
        <v>11.7</v>
      </c>
      <c r="F5" s="15"/>
      <c r="G5" s="10">
        <f t="shared" si="3"/>
        <v>12.166666666666666</v>
      </c>
      <c r="H5" s="17">
        <f t="shared" si="1"/>
        <v>12.166666666666668</v>
      </c>
      <c r="I5" s="22"/>
    </row>
    <row r="6" spans="1:12" ht="15" customHeight="1">
      <c r="A6" s="11" t="str">
        <f t="shared" si="2"/>
        <v>Tuesday</v>
      </c>
      <c r="B6" s="3">
        <f t="shared" si="4"/>
        <v>41674</v>
      </c>
      <c r="C6" s="1">
        <v>10</v>
      </c>
      <c r="D6" s="1">
        <v>10.15</v>
      </c>
      <c r="E6" s="4">
        <f t="shared" si="0"/>
        <v>12.149999999999999</v>
      </c>
      <c r="F6" s="6"/>
      <c r="G6" s="10">
        <f t="shared" si="3"/>
        <v>12.249999999999998</v>
      </c>
      <c r="H6" s="17">
        <f t="shared" si="1"/>
        <v>12.25</v>
      </c>
      <c r="I6" s="22"/>
      <c r="K6" t="s">
        <v>13</v>
      </c>
      <c r="L6" t="s">
        <v>14</v>
      </c>
    </row>
    <row r="7" spans="1:12" ht="15" customHeight="1">
      <c r="A7" s="11" t="str">
        <f t="shared" si="2"/>
        <v>Wednesday</v>
      </c>
      <c r="B7" s="3">
        <f t="shared" si="4"/>
        <v>41675</v>
      </c>
      <c r="C7" s="1">
        <v>10.3</v>
      </c>
      <c r="D7" s="1">
        <v>11.15</v>
      </c>
      <c r="E7" s="4">
        <f t="shared" si="0"/>
        <v>12.849999999999998</v>
      </c>
      <c r="F7" s="5"/>
      <c r="G7" s="10">
        <f t="shared" si="3"/>
        <v>13.416666666666663</v>
      </c>
      <c r="H7" s="17">
        <f t="shared" si="1"/>
        <v>12.916666666666668</v>
      </c>
      <c r="I7" s="22"/>
      <c r="K7">
        <v>5</v>
      </c>
      <c r="L7">
        <f>K7/60*100</f>
        <v>8.3333333333333321</v>
      </c>
    </row>
    <row r="8" spans="1:12" ht="15" customHeight="1">
      <c r="A8" s="11" t="str">
        <f t="shared" si="2"/>
        <v>Thursday</v>
      </c>
      <c r="B8" s="3">
        <f t="shared" si="4"/>
        <v>41676</v>
      </c>
      <c r="C8" s="1">
        <v>9.25</v>
      </c>
      <c r="D8" s="1">
        <v>10.5</v>
      </c>
      <c r="E8" s="4">
        <f t="shared" si="0"/>
        <v>13.25</v>
      </c>
      <c r="F8" s="5"/>
      <c r="G8" s="10">
        <f t="shared" si="3"/>
        <v>13.416666666666666</v>
      </c>
      <c r="H8" s="17">
        <f t="shared" si="1"/>
        <v>13.416666666666666</v>
      </c>
      <c r="I8" s="22"/>
      <c r="K8">
        <f>K7+5</f>
        <v>10</v>
      </c>
      <c r="L8">
        <f t="shared" ref="L8:L18" si="5">K8/60*100</f>
        <v>16.666666666666664</v>
      </c>
    </row>
    <row r="9" spans="1:12" ht="15" customHeight="1">
      <c r="A9" s="11" t="str">
        <f t="shared" si="2"/>
        <v>Friday</v>
      </c>
      <c r="B9" s="3">
        <f t="shared" si="4"/>
        <v>41677</v>
      </c>
      <c r="C9" s="1">
        <v>9.25</v>
      </c>
      <c r="D9" s="1">
        <v>9.15</v>
      </c>
      <c r="E9" s="4">
        <f t="shared" si="0"/>
        <v>11.899999999999999</v>
      </c>
      <c r="F9" s="5"/>
      <c r="G9" s="10">
        <f t="shared" si="3"/>
        <v>12.499999999999998</v>
      </c>
      <c r="H9" s="17">
        <f t="shared" si="1"/>
        <v>11.833333333333332</v>
      </c>
      <c r="I9" s="22"/>
      <c r="K9">
        <f t="shared" ref="K9:K18" si="6">K8+5</f>
        <v>15</v>
      </c>
      <c r="L9">
        <f t="shared" si="5"/>
        <v>25</v>
      </c>
    </row>
    <row r="10" spans="1:12" ht="15" customHeight="1">
      <c r="A10" s="11" t="str">
        <f t="shared" si="2"/>
        <v>Saturday</v>
      </c>
      <c r="B10" s="12">
        <f t="shared" si="4"/>
        <v>41678</v>
      </c>
      <c r="C10" s="1">
        <v>12.1</v>
      </c>
      <c r="D10" s="1">
        <v>7.4</v>
      </c>
      <c r="E10" s="4">
        <f t="shared" si="0"/>
        <v>7.2999999999999989</v>
      </c>
      <c r="F10" s="5"/>
      <c r="G10" s="10">
        <f t="shared" si="3"/>
        <v>7.4999999999999982</v>
      </c>
      <c r="H10" s="17">
        <f t="shared" si="1"/>
        <v>7.5000000000000009</v>
      </c>
      <c r="I10" s="22"/>
      <c r="K10">
        <f t="shared" si="6"/>
        <v>20</v>
      </c>
      <c r="L10">
        <f t="shared" si="5"/>
        <v>33.333333333333329</v>
      </c>
    </row>
    <row r="11" spans="1:12" ht="15" customHeight="1">
      <c r="A11" s="11" t="str">
        <f t="shared" si="2"/>
        <v>Sunday</v>
      </c>
      <c r="B11" s="12">
        <f t="shared" si="4"/>
        <v>41679</v>
      </c>
      <c r="C11" s="1">
        <v>12</v>
      </c>
      <c r="D11" s="1">
        <v>4.45</v>
      </c>
      <c r="E11" s="4">
        <f t="shared" si="0"/>
        <v>4.4499999999999993</v>
      </c>
      <c r="F11" s="6"/>
      <c r="G11" s="10">
        <f t="shared" si="3"/>
        <v>4.7499999999999991</v>
      </c>
      <c r="H11" s="17">
        <f t="shared" si="1"/>
        <v>4.75</v>
      </c>
      <c r="I11" s="22"/>
      <c r="K11">
        <f t="shared" si="6"/>
        <v>25</v>
      </c>
      <c r="L11">
        <f t="shared" si="5"/>
        <v>41.666666666666671</v>
      </c>
    </row>
    <row r="12" spans="1:12" ht="15" customHeight="1">
      <c r="A12" s="11" t="str">
        <f t="shared" si="2"/>
        <v>Monday</v>
      </c>
      <c r="B12" s="3">
        <f t="shared" si="4"/>
        <v>41680</v>
      </c>
      <c r="C12" s="1">
        <v>9.5500000000000007</v>
      </c>
      <c r="D12" s="1">
        <v>7.45</v>
      </c>
      <c r="E12" s="4">
        <f t="shared" si="0"/>
        <v>9.8999999999999986</v>
      </c>
      <c r="F12" s="6"/>
      <c r="G12" s="10">
        <f t="shared" si="3"/>
        <v>10.499999999999998</v>
      </c>
      <c r="H12" s="17">
        <f t="shared" si="1"/>
        <v>9.8333333333333339</v>
      </c>
      <c r="I12" s="22"/>
      <c r="K12">
        <f t="shared" si="6"/>
        <v>30</v>
      </c>
      <c r="L12">
        <f t="shared" si="5"/>
        <v>50</v>
      </c>
    </row>
    <row r="13" spans="1:12" ht="15" customHeight="1">
      <c r="A13" s="11" t="str">
        <f t="shared" si="2"/>
        <v>Tuesday</v>
      </c>
      <c r="B13" s="3">
        <f t="shared" si="4"/>
        <v>41681</v>
      </c>
      <c r="C13" s="1">
        <v>9.15</v>
      </c>
      <c r="D13" s="1">
        <v>16.3</v>
      </c>
      <c r="E13" s="4">
        <f t="shared" si="0"/>
        <v>19.149999999999999</v>
      </c>
      <c r="F13" s="6"/>
      <c r="G13" s="10">
        <f t="shared" si="3"/>
        <v>19.249999999999996</v>
      </c>
      <c r="H13" s="17">
        <f t="shared" si="1"/>
        <v>19.25</v>
      </c>
      <c r="I13" s="22"/>
      <c r="K13">
        <f t="shared" si="6"/>
        <v>35</v>
      </c>
      <c r="L13">
        <f t="shared" si="5"/>
        <v>58.333333333333336</v>
      </c>
    </row>
    <row r="14" spans="1:12" ht="15" customHeight="1">
      <c r="A14" s="11" t="str">
        <f t="shared" si="2"/>
        <v>Wednesday</v>
      </c>
      <c r="B14" s="3">
        <f t="shared" si="4"/>
        <v>41682</v>
      </c>
      <c r="C14" s="1">
        <v>12</v>
      </c>
      <c r="D14" s="1">
        <v>9</v>
      </c>
      <c r="E14" s="4">
        <f t="shared" si="0"/>
        <v>9</v>
      </c>
      <c r="F14" s="5"/>
      <c r="G14" s="10">
        <f t="shared" si="3"/>
        <v>9</v>
      </c>
      <c r="H14" s="17">
        <f t="shared" si="1"/>
        <v>9</v>
      </c>
      <c r="I14" s="22"/>
      <c r="K14">
        <f t="shared" si="6"/>
        <v>40</v>
      </c>
      <c r="L14">
        <f t="shared" si="5"/>
        <v>66.666666666666657</v>
      </c>
    </row>
    <row r="15" spans="1:12" ht="15" customHeight="1">
      <c r="A15" s="11" t="str">
        <f t="shared" si="2"/>
        <v>Thursday</v>
      </c>
      <c r="B15" s="3">
        <f t="shared" si="4"/>
        <v>41683</v>
      </c>
      <c r="C15" s="1">
        <v>9</v>
      </c>
      <c r="D15" s="1">
        <v>17</v>
      </c>
      <c r="E15" s="4">
        <f t="shared" si="0"/>
        <v>20</v>
      </c>
      <c r="F15" s="7"/>
      <c r="G15" s="10">
        <f t="shared" si="3"/>
        <v>20</v>
      </c>
      <c r="H15" s="17">
        <f t="shared" si="1"/>
        <v>20</v>
      </c>
      <c r="I15" s="22"/>
      <c r="K15">
        <f t="shared" si="6"/>
        <v>45</v>
      </c>
      <c r="L15">
        <f t="shared" si="5"/>
        <v>75</v>
      </c>
    </row>
    <row r="16" spans="1:12" ht="15" customHeight="1">
      <c r="A16" s="11" t="str">
        <f t="shared" si="2"/>
        <v>Friday</v>
      </c>
      <c r="B16" s="3">
        <f t="shared" si="4"/>
        <v>41684</v>
      </c>
      <c r="C16" s="1">
        <v>12.3</v>
      </c>
      <c r="D16" s="1">
        <v>10.5</v>
      </c>
      <c r="E16" s="4">
        <f t="shared" si="0"/>
        <v>10.199999999999999</v>
      </c>
      <c r="F16" s="5"/>
      <c r="G16" s="10">
        <f t="shared" si="3"/>
        <v>10.333333333333332</v>
      </c>
      <c r="H16" s="17">
        <f t="shared" si="1"/>
        <v>10.333333333333332</v>
      </c>
      <c r="I16" s="22"/>
      <c r="K16">
        <f t="shared" si="6"/>
        <v>50</v>
      </c>
      <c r="L16">
        <f t="shared" si="5"/>
        <v>83.333333333333343</v>
      </c>
    </row>
    <row r="17" spans="1:12" ht="15" customHeight="1">
      <c r="A17" s="11" t="str">
        <f t="shared" si="2"/>
        <v>Saturday</v>
      </c>
      <c r="B17" s="12">
        <f t="shared" si="4"/>
        <v>41685</v>
      </c>
      <c r="C17" s="1">
        <v>12.15</v>
      </c>
      <c r="D17" s="1">
        <v>21.3</v>
      </c>
      <c r="E17" s="4">
        <f t="shared" si="0"/>
        <v>21.15</v>
      </c>
      <c r="F17" s="5"/>
      <c r="G17" s="10">
        <f t="shared" si="3"/>
        <v>21.249999999999996</v>
      </c>
      <c r="H17" s="17">
        <f t="shared" si="1"/>
        <v>21.25</v>
      </c>
      <c r="I17" s="22"/>
      <c r="K17">
        <f t="shared" si="6"/>
        <v>55</v>
      </c>
      <c r="L17">
        <f t="shared" si="5"/>
        <v>91.666666666666657</v>
      </c>
    </row>
    <row r="18" spans="1:12" ht="15" customHeight="1">
      <c r="A18" s="11" t="str">
        <f t="shared" si="2"/>
        <v>Sunday</v>
      </c>
      <c r="B18" s="12">
        <f t="shared" si="4"/>
        <v>41686</v>
      </c>
      <c r="C18" s="1" t="s">
        <v>6</v>
      </c>
      <c r="D18" s="1" t="s">
        <v>6</v>
      </c>
      <c r="E18" s="4">
        <f t="shared" si="0"/>
        <v>0</v>
      </c>
      <c r="F18" s="6"/>
      <c r="G18" s="10">
        <f t="shared" si="3"/>
        <v>0</v>
      </c>
      <c r="H18" s="17">
        <f t="shared" si="1"/>
        <v>0</v>
      </c>
      <c r="I18" s="22"/>
      <c r="K18">
        <f t="shared" si="6"/>
        <v>60</v>
      </c>
      <c r="L18">
        <f t="shared" si="5"/>
        <v>100</v>
      </c>
    </row>
    <row r="19" spans="1:12" ht="15" customHeight="1">
      <c r="A19" s="11" t="str">
        <f t="shared" si="2"/>
        <v>Monday</v>
      </c>
      <c r="B19" s="3">
        <f t="shared" si="4"/>
        <v>41687</v>
      </c>
      <c r="C19" s="1">
        <v>9.1999999999999993</v>
      </c>
      <c r="D19" s="1">
        <v>17.2</v>
      </c>
      <c r="E19" s="4">
        <f t="shared" si="0"/>
        <v>20</v>
      </c>
      <c r="F19" s="6"/>
      <c r="G19" s="10">
        <f t="shared" si="3"/>
        <v>20</v>
      </c>
      <c r="H19" s="17">
        <f t="shared" si="1"/>
        <v>20</v>
      </c>
      <c r="I19" s="22"/>
    </row>
    <row r="20" spans="1:12" ht="15" customHeight="1">
      <c r="A20" s="11" t="str">
        <f t="shared" si="2"/>
        <v>Tuesday</v>
      </c>
      <c r="B20" s="3">
        <f t="shared" si="4"/>
        <v>41688</v>
      </c>
      <c r="C20" s="1">
        <v>12.05</v>
      </c>
      <c r="D20" s="1">
        <v>9.3000000000000007</v>
      </c>
      <c r="E20" s="4">
        <f t="shared" si="0"/>
        <v>9.25</v>
      </c>
      <c r="F20" s="6"/>
      <c r="G20" s="10">
        <f t="shared" si="3"/>
        <v>9.4166666666666661</v>
      </c>
      <c r="H20" s="17">
        <f t="shared" si="1"/>
        <v>9.4166666666666661</v>
      </c>
      <c r="I20" s="22"/>
    </row>
    <row r="21" spans="1:12" ht="15" customHeight="1">
      <c r="A21" s="11" t="str">
        <f t="shared" si="2"/>
        <v>Wednesday</v>
      </c>
      <c r="B21" s="3">
        <f t="shared" si="4"/>
        <v>41689</v>
      </c>
      <c r="C21" s="1">
        <v>9.15</v>
      </c>
      <c r="D21" s="1">
        <v>19.45</v>
      </c>
      <c r="E21" s="4">
        <f t="shared" si="0"/>
        <v>22.299999999999997</v>
      </c>
      <c r="F21" s="5"/>
      <c r="G21" s="10">
        <f t="shared" si="3"/>
        <v>22.499999999999996</v>
      </c>
      <c r="H21" s="17">
        <f t="shared" si="1"/>
        <v>22.499999999999996</v>
      </c>
      <c r="I21" s="22"/>
    </row>
    <row r="22" spans="1:12" ht="15" customHeight="1">
      <c r="A22" s="11" t="str">
        <f t="shared" si="2"/>
        <v>Thursday</v>
      </c>
      <c r="B22" s="3">
        <f t="shared" si="4"/>
        <v>41690</v>
      </c>
      <c r="C22" s="1">
        <v>9.1999999999999993</v>
      </c>
      <c r="D22" s="1">
        <v>9.4499999999999993</v>
      </c>
      <c r="E22" s="4">
        <f t="shared" si="0"/>
        <v>12.25</v>
      </c>
      <c r="F22" s="5"/>
      <c r="G22" s="10">
        <f t="shared" si="3"/>
        <v>12.416666666666666</v>
      </c>
      <c r="H22" s="17">
        <f t="shared" si="1"/>
        <v>12.416666666666666</v>
      </c>
      <c r="I22" s="22"/>
    </row>
    <row r="23" spans="1:12" ht="15" customHeight="1">
      <c r="A23" s="11" t="str">
        <f t="shared" si="2"/>
        <v>Friday</v>
      </c>
      <c r="B23" s="3">
        <f t="shared" si="4"/>
        <v>41691</v>
      </c>
      <c r="C23" s="1">
        <v>9.15</v>
      </c>
      <c r="D23" s="1">
        <v>11.2</v>
      </c>
      <c r="E23" s="4">
        <f t="shared" si="0"/>
        <v>14.049999999999999</v>
      </c>
      <c r="F23" s="5"/>
      <c r="G23" s="10">
        <f t="shared" si="3"/>
        <v>14.083333333333332</v>
      </c>
      <c r="H23" s="17">
        <f t="shared" si="1"/>
        <v>14.083333333333332</v>
      </c>
      <c r="I23" s="22"/>
    </row>
    <row r="24" spans="1:12" ht="15" customHeight="1">
      <c r="A24" s="11" t="str">
        <f t="shared" si="2"/>
        <v>Saturday</v>
      </c>
      <c r="B24" s="12">
        <f t="shared" si="4"/>
        <v>41692</v>
      </c>
      <c r="C24" s="1" t="s">
        <v>6</v>
      </c>
      <c r="D24" s="1" t="s">
        <v>6</v>
      </c>
      <c r="E24" s="4">
        <f t="shared" si="0"/>
        <v>0</v>
      </c>
      <c r="F24" s="5"/>
      <c r="G24" s="10">
        <f t="shared" si="3"/>
        <v>0</v>
      </c>
      <c r="H24" s="17">
        <f t="shared" si="1"/>
        <v>0</v>
      </c>
      <c r="I24" s="22"/>
    </row>
    <row r="25" spans="1:12" ht="15" customHeight="1">
      <c r="A25" s="11" t="str">
        <f t="shared" si="2"/>
        <v>Sunday</v>
      </c>
      <c r="B25" s="12">
        <f t="shared" si="4"/>
        <v>41693</v>
      </c>
      <c r="C25" s="1">
        <v>10.15</v>
      </c>
      <c r="D25" s="1">
        <v>6.3</v>
      </c>
      <c r="E25" s="4">
        <f t="shared" si="0"/>
        <v>8.15</v>
      </c>
      <c r="F25" s="6"/>
      <c r="G25" s="10">
        <f t="shared" si="3"/>
        <v>8.25</v>
      </c>
      <c r="H25" s="17">
        <f t="shared" si="1"/>
        <v>8.2499999999999982</v>
      </c>
      <c r="I25" s="22"/>
    </row>
    <row r="26" spans="1:12" ht="15" customHeight="1">
      <c r="A26" s="11" t="str">
        <f t="shared" si="2"/>
        <v>Monday</v>
      </c>
      <c r="B26" s="3">
        <f t="shared" si="4"/>
        <v>41694</v>
      </c>
      <c r="C26" s="1">
        <v>9.1999999999999993</v>
      </c>
      <c r="D26" s="1">
        <v>18.2</v>
      </c>
      <c r="E26" s="4">
        <f t="shared" si="0"/>
        <v>21</v>
      </c>
      <c r="F26" s="6"/>
      <c r="G26" s="10">
        <f t="shared" si="3"/>
        <v>21</v>
      </c>
      <c r="H26" s="17">
        <f t="shared" si="1"/>
        <v>21</v>
      </c>
      <c r="I26" s="22"/>
    </row>
    <row r="27" spans="1:12" ht="15" customHeight="1">
      <c r="A27" s="11" t="str">
        <f t="shared" si="2"/>
        <v>Tuesday</v>
      </c>
      <c r="B27" s="3">
        <f t="shared" si="4"/>
        <v>41695</v>
      </c>
      <c r="C27" s="1">
        <v>10.35</v>
      </c>
      <c r="D27" s="1">
        <v>11.4</v>
      </c>
      <c r="E27" s="4">
        <f t="shared" si="0"/>
        <v>13.049999999999999</v>
      </c>
      <c r="F27" s="6"/>
      <c r="G27" s="10">
        <f t="shared" si="3"/>
        <v>13.083333333333332</v>
      </c>
      <c r="H27" s="17">
        <f t="shared" si="1"/>
        <v>13.083333333333334</v>
      </c>
      <c r="I27" s="22"/>
    </row>
    <row r="28" spans="1:12" ht="15" customHeight="1">
      <c r="A28" s="11" t="str">
        <f t="shared" si="2"/>
        <v>Wednesday</v>
      </c>
      <c r="B28" s="3">
        <f t="shared" si="4"/>
        <v>41696</v>
      </c>
      <c r="C28" s="1">
        <v>9.1999999999999993</v>
      </c>
      <c r="D28" s="1">
        <v>19.100000000000001</v>
      </c>
      <c r="E28" s="4">
        <f t="shared" si="0"/>
        <v>21.900000000000002</v>
      </c>
      <c r="F28" s="5"/>
      <c r="G28" s="10">
        <f t="shared" si="3"/>
        <v>22.500000000000004</v>
      </c>
      <c r="H28" s="17">
        <f t="shared" si="1"/>
        <v>21.833333333333329</v>
      </c>
      <c r="I28" s="22"/>
    </row>
    <row r="29" spans="1:12" ht="15" customHeight="1">
      <c r="A29" s="11" t="str">
        <f t="shared" si="2"/>
        <v>Thursday</v>
      </c>
      <c r="B29" s="3">
        <f t="shared" si="4"/>
        <v>41697</v>
      </c>
      <c r="C29" s="1">
        <v>10.199999999999999</v>
      </c>
      <c r="D29" s="1">
        <v>19.45</v>
      </c>
      <c r="E29" s="4">
        <f t="shared" si="0"/>
        <v>21.25</v>
      </c>
      <c r="F29" s="5"/>
      <c r="G29" s="10">
        <f t="shared" si="3"/>
        <v>21.416666666666668</v>
      </c>
      <c r="H29" s="17">
        <f t="shared" si="1"/>
        <v>21.416666666666668</v>
      </c>
      <c r="I29" s="22"/>
    </row>
    <row r="30" spans="1:12" ht="15" customHeight="1">
      <c r="A30" s="11" t="str">
        <f t="shared" si="2"/>
        <v>Friday</v>
      </c>
      <c r="B30" s="3">
        <f t="shared" si="4"/>
        <v>41698</v>
      </c>
      <c r="C30" s="1">
        <v>9.1999999999999993</v>
      </c>
      <c r="D30" s="1">
        <v>9</v>
      </c>
      <c r="E30" s="4">
        <f t="shared" si="0"/>
        <v>11.8</v>
      </c>
      <c r="F30" s="5"/>
      <c r="G30" s="10">
        <f t="shared" si="3"/>
        <v>12.333333333333334</v>
      </c>
      <c r="H30" s="17">
        <f t="shared" si="1"/>
        <v>11.999999999999998</v>
      </c>
      <c r="I30" s="22"/>
    </row>
    <row r="31" spans="1:12" ht="15" customHeight="1">
      <c r="A31" s="11" t="str">
        <f t="shared" si="2"/>
        <v>Saturday</v>
      </c>
      <c r="B31" s="3">
        <f>B30+1</f>
        <v>41699</v>
      </c>
      <c r="C31" s="1">
        <v>11.2</v>
      </c>
      <c r="D31" s="1">
        <v>7.5</v>
      </c>
      <c r="E31" s="4">
        <f t="shared" si="0"/>
        <v>8.3000000000000007</v>
      </c>
      <c r="F31" s="5"/>
      <c r="G31" s="10">
        <f t="shared" si="3"/>
        <v>8.5000000000000018</v>
      </c>
      <c r="H31" s="17">
        <f t="shared" si="1"/>
        <v>8.5000000000000018</v>
      </c>
      <c r="I31" s="22"/>
    </row>
    <row r="32" spans="1:12" ht="15" customHeight="1">
      <c r="A32" s="11" t="str">
        <f t="shared" si="2"/>
        <v>Sunday</v>
      </c>
      <c r="B32" s="12">
        <f t="shared" si="4"/>
        <v>41700</v>
      </c>
      <c r="C32" s="1" t="s">
        <v>6</v>
      </c>
      <c r="D32" s="1" t="s">
        <v>6</v>
      </c>
      <c r="E32" s="4">
        <f t="shared" si="0"/>
        <v>0</v>
      </c>
      <c r="F32" s="5"/>
      <c r="G32" s="10">
        <f t="shared" si="3"/>
        <v>0</v>
      </c>
      <c r="H32" s="17">
        <f t="shared" si="1"/>
        <v>0</v>
      </c>
      <c r="I32" s="22"/>
    </row>
    <row r="33" spans="1:9" ht="15" customHeight="1">
      <c r="A33" s="11" t="str">
        <f t="shared" si="2"/>
        <v>Monday</v>
      </c>
      <c r="B33" s="3">
        <f t="shared" si="4"/>
        <v>41701</v>
      </c>
      <c r="C33" s="1">
        <v>9.1999999999999993</v>
      </c>
      <c r="D33" s="1">
        <v>9.4499999999999993</v>
      </c>
      <c r="E33" s="4">
        <f t="shared" si="0"/>
        <v>12.25</v>
      </c>
      <c r="F33" s="5"/>
      <c r="G33" s="10">
        <f t="shared" si="3"/>
        <v>12.416666666666666</v>
      </c>
      <c r="H33" s="17">
        <f t="shared" si="1"/>
        <v>12.416666666666666</v>
      </c>
      <c r="I33" s="22"/>
    </row>
    <row r="34" spans="1:9" ht="15" customHeight="1">
      <c r="A34" s="11" t="str">
        <f t="shared" si="2"/>
        <v>Tuesday</v>
      </c>
      <c r="B34" s="3">
        <f t="shared" si="4"/>
        <v>41702</v>
      </c>
      <c r="C34" s="1">
        <v>9.15</v>
      </c>
      <c r="D34" s="1">
        <v>11.15</v>
      </c>
      <c r="E34" s="4">
        <f t="shared" si="0"/>
        <v>13.999999999999998</v>
      </c>
      <c r="F34" s="5"/>
      <c r="G34" s="10">
        <f t="shared" si="3"/>
        <v>14.666666666666664</v>
      </c>
      <c r="H34" s="17">
        <f t="shared" si="1"/>
        <v>14</v>
      </c>
      <c r="I34" s="22"/>
    </row>
    <row r="35" spans="1:9" ht="15" customHeight="1">
      <c r="A35" s="11" t="str">
        <f t="shared" si="2"/>
        <v>Wednesday</v>
      </c>
      <c r="B35" s="3">
        <f t="shared" si="4"/>
        <v>41703</v>
      </c>
      <c r="C35" s="1">
        <v>9.25</v>
      </c>
      <c r="D35" s="1">
        <v>12.35</v>
      </c>
      <c r="E35" s="4">
        <f t="shared" si="0"/>
        <v>15.100000000000001</v>
      </c>
      <c r="F35" s="5"/>
      <c r="G35" s="10">
        <f t="shared" si="3"/>
        <v>15.16666666666667</v>
      </c>
      <c r="H35" s="17">
        <f t="shared" ref="H35:H54" si="7">IFERROR(INT(D35+12-C35)+((IF(MOD(D35,1)&gt;=MOD(C35,1),(MOD(D35,1)-MOD(C35,1)),1-(MOD(D35,1)-MOD(C35,1))))/60*100)-IF(MOD(D35,1)&lt;MOD(C35,1),1,0),0)</f>
        <v>15.166666666666666</v>
      </c>
      <c r="I35" s="22"/>
    </row>
    <row r="36" spans="1:9" ht="15" customHeight="1">
      <c r="A36" s="11" t="str">
        <f t="shared" si="2"/>
        <v>Thursday</v>
      </c>
      <c r="B36" s="3">
        <f t="shared" si="4"/>
        <v>41704</v>
      </c>
      <c r="C36" s="1">
        <v>9.1999999999999993</v>
      </c>
      <c r="D36" s="1">
        <v>9.35</v>
      </c>
      <c r="E36" s="4">
        <f t="shared" si="0"/>
        <v>12.150000000000002</v>
      </c>
      <c r="F36" s="5"/>
      <c r="G36" s="10">
        <f t="shared" si="3"/>
        <v>12.250000000000004</v>
      </c>
      <c r="H36" s="17">
        <f t="shared" si="7"/>
        <v>12.25</v>
      </c>
      <c r="I36" s="22"/>
    </row>
    <row r="37" spans="1:9" ht="15" customHeight="1">
      <c r="A37" s="11" t="str">
        <f t="shared" si="2"/>
        <v>Friday</v>
      </c>
      <c r="B37" s="3">
        <f t="shared" si="4"/>
        <v>41705</v>
      </c>
      <c r="C37" s="1">
        <v>9.15</v>
      </c>
      <c r="D37" s="1">
        <v>8.35</v>
      </c>
      <c r="E37" s="4">
        <f t="shared" si="0"/>
        <v>11.200000000000001</v>
      </c>
      <c r="F37" s="5"/>
      <c r="G37" s="10">
        <f t="shared" si="3"/>
        <v>11.333333333333336</v>
      </c>
      <c r="H37" s="17">
        <f t="shared" si="7"/>
        <v>11.333333333333332</v>
      </c>
      <c r="I37" s="22"/>
    </row>
    <row r="38" spans="1:9" ht="15" customHeight="1">
      <c r="A38" s="11" t="str">
        <f t="shared" si="2"/>
        <v>Saturday</v>
      </c>
      <c r="B38" s="12">
        <f t="shared" si="4"/>
        <v>41706</v>
      </c>
      <c r="C38" s="1">
        <v>9</v>
      </c>
      <c r="D38" s="1">
        <v>5.45</v>
      </c>
      <c r="E38" s="4">
        <f t="shared" si="0"/>
        <v>8.4499999999999993</v>
      </c>
      <c r="F38" s="5"/>
      <c r="G38" s="10">
        <f t="shared" si="3"/>
        <v>8.7499999999999982</v>
      </c>
      <c r="H38" s="17">
        <f t="shared" si="7"/>
        <v>8.75</v>
      </c>
      <c r="I38" s="22"/>
    </row>
    <row r="39" spans="1:9" ht="15" customHeight="1">
      <c r="A39" s="11" t="str">
        <f t="shared" si="2"/>
        <v>Sunday</v>
      </c>
      <c r="B39" s="12">
        <f t="shared" si="4"/>
        <v>41707</v>
      </c>
      <c r="C39" s="1" t="s">
        <v>6</v>
      </c>
      <c r="D39" s="1" t="s">
        <v>6</v>
      </c>
      <c r="E39" s="4">
        <f t="shared" si="0"/>
        <v>0</v>
      </c>
      <c r="F39" s="5"/>
      <c r="G39" s="10">
        <f t="shared" si="3"/>
        <v>0</v>
      </c>
      <c r="H39" s="17">
        <f t="shared" si="7"/>
        <v>0</v>
      </c>
      <c r="I39" s="22"/>
    </row>
    <row r="40" spans="1:9" ht="15" customHeight="1">
      <c r="A40" s="11" t="str">
        <f t="shared" si="2"/>
        <v>Monday</v>
      </c>
      <c r="B40" s="3">
        <f t="shared" si="4"/>
        <v>41708</v>
      </c>
      <c r="C40" s="1">
        <v>9.1999999999999993</v>
      </c>
      <c r="D40" s="1">
        <v>7.15</v>
      </c>
      <c r="E40" s="4">
        <f t="shared" si="0"/>
        <v>9.9499999999999993</v>
      </c>
      <c r="F40" s="5"/>
      <c r="G40" s="10">
        <f t="shared" si="3"/>
        <v>10.583333333333332</v>
      </c>
      <c r="H40" s="17">
        <f t="shared" si="7"/>
        <v>9.7499999999999982</v>
      </c>
      <c r="I40" s="22"/>
    </row>
    <row r="41" spans="1:9" ht="15" customHeight="1">
      <c r="A41" s="11" t="str">
        <f t="shared" si="2"/>
        <v>Tuesday</v>
      </c>
      <c r="B41" s="3">
        <f t="shared" si="4"/>
        <v>41709</v>
      </c>
      <c r="C41" s="1">
        <v>9.25</v>
      </c>
      <c r="D41" s="1">
        <v>9.1</v>
      </c>
      <c r="E41" s="4">
        <f t="shared" si="0"/>
        <v>11.850000000000001</v>
      </c>
      <c r="F41" s="5"/>
      <c r="G41" s="10">
        <f t="shared" si="3"/>
        <v>12.41666666666667</v>
      </c>
      <c r="H41" s="17">
        <f t="shared" si="7"/>
        <v>11.916666666666668</v>
      </c>
      <c r="I41" s="22"/>
    </row>
    <row r="42" spans="1:9" ht="15" customHeight="1">
      <c r="A42" s="11" t="str">
        <f t="shared" si="2"/>
        <v>Wednesday</v>
      </c>
      <c r="B42" s="3">
        <f t="shared" si="4"/>
        <v>41710</v>
      </c>
      <c r="C42" s="1">
        <v>9.5500000000000007</v>
      </c>
      <c r="D42" s="1">
        <v>9.1999999999999993</v>
      </c>
      <c r="E42" s="4">
        <f t="shared" si="0"/>
        <v>11.649999999999999</v>
      </c>
      <c r="F42" s="5"/>
      <c r="G42" s="10">
        <f t="shared" si="3"/>
        <v>12.08333333333333</v>
      </c>
      <c r="H42" s="17">
        <f t="shared" si="7"/>
        <v>12.250000000000002</v>
      </c>
      <c r="I42" s="22"/>
    </row>
    <row r="43" spans="1:9" ht="15" customHeight="1">
      <c r="A43" s="11" t="str">
        <f t="shared" si="2"/>
        <v>Thursday</v>
      </c>
      <c r="B43" s="3">
        <f t="shared" si="4"/>
        <v>41711</v>
      </c>
      <c r="C43" s="1">
        <v>9.1999999999999993</v>
      </c>
      <c r="D43" s="1">
        <v>9.5500000000000007</v>
      </c>
      <c r="E43" s="4">
        <f t="shared" si="0"/>
        <v>12.350000000000001</v>
      </c>
      <c r="F43" s="5"/>
      <c r="G43" s="10">
        <f t="shared" si="3"/>
        <v>12.583333333333336</v>
      </c>
      <c r="H43" s="17">
        <f t="shared" si="7"/>
        <v>12.583333333333336</v>
      </c>
      <c r="I43" s="22"/>
    </row>
    <row r="44" spans="1:9" ht="15" customHeight="1">
      <c r="A44" s="11" t="str">
        <f t="shared" si="2"/>
        <v>Friday</v>
      </c>
      <c r="B44" s="3">
        <f t="shared" si="4"/>
        <v>41712</v>
      </c>
      <c r="C44" s="1">
        <v>9.1999999999999993</v>
      </c>
      <c r="D44" s="1">
        <v>8.5500000000000007</v>
      </c>
      <c r="E44" s="4">
        <f t="shared" si="0"/>
        <v>11.350000000000001</v>
      </c>
      <c r="F44" s="5"/>
      <c r="G44" s="10">
        <f t="shared" si="3"/>
        <v>11.583333333333336</v>
      </c>
      <c r="H44" s="17">
        <f t="shared" si="7"/>
        <v>11.583333333333336</v>
      </c>
      <c r="I44" s="22"/>
    </row>
    <row r="45" spans="1:9" ht="15" customHeight="1">
      <c r="A45" s="11" t="str">
        <f t="shared" si="2"/>
        <v>Saturday</v>
      </c>
      <c r="B45" s="12">
        <f t="shared" si="4"/>
        <v>41713</v>
      </c>
      <c r="C45" s="1">
        <v>12.5</v>
      </c>
      <c r="D45" s="1">
        <v>7.25</v>
      </c>
      <c r="E45" s="4">
        <f t="shared" si="0"/>
        <v>6.75</v>
      </c>
      <c r="F45" s="5"/>
      <c r="G45" s="10">
        <f t="shared" si="3"/>
        <v>7.25</v>
      </c>
      <c r="H45" s="17">
        <f t="shared" si="7"/>
        <v>7.0833333333333321</v>
      </c>
      <c r="I45" s="22"/>
    </row>
    <row r="46" spans="1:9" ht="15" customHeight="1">
      <c r="A46" s="11" t="str">
        <f t="shared" si="2"/>
        <v>Sunday</v>
      </c>
      <c r="B46" s="12">
        <f t="shared" si="4"/>
        <v>41714</v>
      </c>
      <c r="C46" s="1">
        <v>11.55</v>
      </c>
      <c r="D46" s="1">
        <v>10.45</v>
      </c>
      <c r="E46" s="4">
        <f t="shared" si="0"/>
        <v>10.899999999999999</v>
      </c>
      <c r="F46" s="5"/>
      <c r="G46" s="10">
        <f t="shared" si="3"/>
        <v>11.499999999999998</v>
      </c>
      <c r="H46" s="17">
        <f t="shared" si="7"/>
        <v>10.833333333333336</v>
      </c>
      <c r="I46" s="22"/>
    </row>
    <row r="47" spans="1:9" ht="15" customHeight="1">
      <c r="A47" s="11" t="str">
        <f t="shared" si="2"/>
        <v>Monday</v>
      </c>
      <c r="B47" s="3">
        <f t="shared" si="4"/>
        <v>41715</v>
      </c>
      <c r="C47" s="1">
        <v>10</v>
      </c>
      <c r="D47" s="1">
        <v>6.35</v>
      </c>
      <c r="E47" s="4">
        <f t="shared" si="0"/>
        <v>8.3500000000000014</v>
      </c>
      <c r="F47" s="5"/>
      <c r="G47" s="10">
        <f t="shared" si="3"/>
        <v>8.5833333333333357</v>
      </c>
      <c r="H47" s="17">
        <f t="shared" si="7"/>
        <v>8.5833333333333321</v>
      </c>
      <c r="I47" s="22"/>
    </row>
    <row r="48" spans="1:9" ht="15" customHeight="1">
      <c r="A48" s="11" t="str">
        <f t="shared" si="2"/>
        <v>Tuesday</v>
      </c>
      <c r="B48" s="3">
        <f t="shared" si="4"/>
        <v>41716</v>
      </c>
      <c r="C48" s="1">
        <v>9.1</v>
      </c>
      <c r="D48" s="1">
        <v>6.2</v>
      </c>
      <c r="E48" s="4">
        <f t="shared" si="0"/>
        <v>9.1</v>
      </c>
      <c r="F48" s="5"/>
      <c r="G48" s="10">
        <f t="shared" si="3"/>
        <v>9.1666666666666661</v>
      </c>
      <c r="H48" s="17">
        <f t="shared" si="7"/>
        <v>9.1666666666666679</v>
      </c>
      <c r="I48" s="22"/>
    </row>
    <row r="49" spans="1:9" ht="15" customHeight="1">
      <c r="A49" s="11" t="str">
        <f t="shared" si="2"/>
        <v>Wednesday</v>
      </c>
      <c r="B49" s="3">
        <f t="shared" si="4"/>
        <v>41717</v>
      </c>
      <c r="C49" s="1">
        <v>9.25</v>
      </c>
      <c r="D49" s="1">
        <v>9</v>
      </c>
      <c r="E49" s="4">
        <f t="shared" si="0"/>
        <v>11.75</v>
      </c>
      <c r="F49" s="5"/>
      <c r="G49" s="10">
        <f t="shared" si="3"/>
        <v>12.25</v>
      </c>
      <c r="H49" s="17">
        <f t="shared" si="7"/>
        <v>12.083333333333332</v>
      </c>
      <c r="I49" s="22"/>
    </row>
    <row r="50" spans="1:9" ht="15" customHeight="1">
      <c r="A50" s="11" t="str">
        <f t="shared" si="2"/>
        <v>Thursday</v>
      </c>
      <c r="B50" s="3">
        <f t="shared" si="4"/>
        <v>41718</v>
      </c>
      <c r="C50" s="1">
        <v>9.1999999999999993</v>
      </c>
      <c r="D50" s="1">
        <v>9</v>
      </c>
      <c r="E50" s="4">
        <f t="shared" si="0"/>
        <v>11.8</v>
      </c>
      <c r="F50" s="5"/>
      <c r="G50" s="10">
        <f t="shared" si="3"/>
        <v>12.333333333333334</v>
      </c>
      <c r="H50" s="17">
        <f t="shared" si="7"/>
        <v>11.999999999999998</v>
      </c>
      <c r="I50" s="22"/>
    </row>
    <row r="51" spans="1:9" ht="15" customHeight="1">
      <c r="A51" s="11" t="str">
        <f t="shared" si="2"/>
        <v>Friday</v>
      </c>
      <c r="B51" s="3">
        <f t="shared" si="4"/>
        <v>41719</v>
      </c>
      <c r="C51" s="1">
        <v>9.25</v>
      </c>
      <c r="D51" s="1">
        <v>9.25</v>
      </c>
      <c r="E51" s="4">
        <f t="shared" si="0"/>
        <v>12</v>
      </c>
      <c r="F51" s="5"/>
      <c r="G51" s="10">
        <f t="shared" si="3"/>
        <v>12</v>
      </c>
      <c r="H51" s="17">
        <f t="shared" si="7"/>
        <v>12</v>
      </c>
      <c r="I51" s="22"/>
    </row>
    <row r="52" spans="1:9" ht="15" customHeight="1">
      <c r="A52" s="11" t="str">
        <f t="shared" si="2"/>
        <v>Saturday</v>
      </c>
      <c r="B52" s="12">
        <f t="shared" si="4"/>
        <v>41720</v>
      </c>
      <c r="C52" s="1">
        <v>11.55</v>
      </c>
      <c r="D52" s="1">
        <v>17.45</v>
      </c>
      <c r="E52" s="4">
        <f t="shared" si="0"/>
        <v>17.899999999999999</v>
      </c>
      <c r="F52" s="5"/>
      <c r="G52" s="10">
        <f t="shared" si="3"/>
        <v>18.499999999999996</v>
      </c>
      <c r="H52" s="17">
        <f t="shared" si="7"/>
        <v>17.833333333333336</v>
      </c>
      <c r="I52" s="22"/>
    </row>
    <row r="53" spans="1:9" ht="15" customHeight="1">
      <c r="A53" s="11" t="str">
        <f t="shared" si="2"/>
        <v>Sunday</v>
      </c>
      <c r="B53" s="12">
        <f t="shared" si="4"/>
        <v>41721</v>
      </c>
      <c r="C53" s="1">
        <v>12.45</v>
      </c>
      <c r="D53" s="1">
        <v>11.15</v>
      </c>
      <c r="E53" s="4">
        <f t="shared" si="0"/>
        <v>10.7</v>
      </c>
      <c r="F53" s="5"/>
      <c r="G53" s="10">
        <f t="shared" si="3"/>
        <v>11.166666666666666</v>
      </c>
      <c r="H53" s="17">
        <f t="shared" si="7"/>
        <v>11.166666666666664</v>
      </c>
      <c r="I53" s="22"/>
    </row>
    <row r="54" spans="1:9" ht="15" customHeight="1">
      <c r="A54" s="11" t="str">
        <f t="shared" si="2"/>
        <v>Monday</v>
      </c>
      <c r="B54" s="3">
        <f t="shared" si="4"/>
        <v>41722</v>
      </c>
      <c r="C54" s="1">
        <v>9.1999999999999993</v>
      </c>
      <c r="D54" s="1">
        <v>18.100000000000001</v>
      </c>
      <c r="E54" s="4">
        <f t="shared" si="0"/>
        <v>20.900000000000002</v>
      </c>
      <c r="F54" s="5"/>
      <c r="G54" s="10">
        <f>DOLLARDE(E54,60)</f>
        <v>21.500000000000004</v>
      </c>
      <c r="H54" s="17">
        <f t="shared" si="7"/>
        <v>20.833333333333329</v>
      </c>
      <c r="I54" s="22"/>
    </row>
    <row r="55" spans="1:9" ht="15" customHeight="1">
      <c r="A55" s="11" t="str">
        <f t="shared" si="2"/>
        <v>Tuesday</v>
      </c>
      <c r="B55" s="3">
        <f t="shared" si="4"/>
        <v>41723</v>
      </c>
      <c r="C55" s="1">
        <v>12.55</v>
      </c>
      <c r="D55" s="1">
        <v>19.45</v>
      </c>
      <c r="E55" s="4">
        <f>IFERROR(D55+12-C55,0)</f>
        <v>18.899999999999999</v>
      </c>
      <c r="F55" s="5"/>
      <c r="G55" s="10">
        <f t="shared" si="3"/>
        <v>19.499999999999996</v>
      </c>
      <c r="H55" s="18">
        <f>IFERROR(INT(D55+12-C55)+((IF(MOD(D55,1)&gt;=MOD(C55,1),(MOD(D55,1)-MOD(C55,1)),(MOD(C55,1)-MOD(D55,1))))/60*100),0)</f>
        <v>18.166666666666668</v>
      </c>
      <c r="I55" s="22"/>
    </row>
    <row r="56" spans="1:9" ht="15" customHeight="1">
      <c r="A56" s="11" t="str">
        <f t="shared" si="2"/>
        <v>Wednesday</v>
      </c>
      <c r="B56" s="3">
        <f t="shared" si="4"/>
        <v>41724</v>
      </c>
      <c r="C56" s="1">
        <v>9.1999999999999993</v>
      </c>
      <c r="D56" s="1">
        <v>9.4</v>
      </c>
      <c r="E56" s="4">
        <f t="shared" si="0"/>
        <v>12.2</v>
      </c>
      <c r="F56" s="5"/>
      <c r="G56" s="10">
        <f t="shared" si="3"/>
        <v>12.333333333333332</v>
      </c>
      <c r="H56" s="17">
        <f>IFERROR(INT(D56+12-C56)+((IF(MOD(D56,1)&gt;=MOD(C56,1),(MOD(D56,1)-MOD(C56,1)),1-(MOD(D56,1)-MOD(C56,1))))/60*100)-IF(MOD(D56,1)&lt;MOD(C56,1),1,0),0)</f>
        <v>12.333333333333336</v>
      </c>
      <c r="I56" s="22"/>
    </row>
    <row r="57" spans="1:9" ht="15" customHeight="1">
      <c r="A57" s="11" t="str">
        <f t="shared" si="2"/>
        <v>Thursday</v>
      </c>
      <c r="B57" s="3">
        <f t="shared" si="4"/>
        <v>41725</v>
      </c>
      <c r="C57" s="1">
        <v>9.1999999999999993</v>
      </c>
      <c r="D57" s="1">
        <v>19.55</v>
      </c>
      <c r="E57" s="4">
        <f t="shared" si="0"/>
        <v>22.35</v>
      </c>
      <c r="F57" s="5"/>
      <c r="G57" s="10">
        <f t="shared" si="3"/>
        <v>22.583333333333336</v>
      </c>
      <c r="H57" s="18">
        <f>IFERROR(INT(D57+12-C57)+((IF(MOD(D57,1)&gt;=MOD(C57,1),(MOD(D57,1)-MOD(C57,1)),(MOD(C57,1)-MOD(D57,1))))/60*100),0)</f>
        <v>22.583333333333336</v>
      </c>
      <c r="I57" s="22"/>
    </row>
    <row r="58" spans="1:9" ht="15" customHeight="1">
      <c r="A58" s="11" t="str">
        <f t="shared" si="2"/>
        <v>Friday</v>
      </c>
      <c r="B58" s="3">
        <f t="shared" si="4"/>
        <v>41726</v>
      </c>
      <c r="C58" s="1">
        <v>9.15</v>
      </c>
      <c r="D58" s="1">
        <v>9.5500000000000007</v>
      </c>
      <c r="E58" s="4">
        <f t="shared" si="0"/>
        <v>12.4</v>
      </c>
      <c r="F58" s="5"/>
      <c r="G58" s="10">
        <f t="shared" si="3"/>
        <v>12.666666666666668</v>
      </c>
      <c r="H58" s="18">
        <f>IFERROR(INT(D58+12-C58)+((IF(MOD(D58,1)&gt;=MOD(C58,1),(MOD(D58,1)-MOD(C58,1)),(MOD(C58,1)-MOD(D58,1))))/60*100),0)</f>
        <v>12.666666666666668</v>
      </c>
      <c r="I58" s="22"/>
    </row>
    <row r="59" spans="1:9" ht="15" customHeight="1">
      <c r="A59" s="11" t="str">
        <f t="shared" si="2"/>
        <v>Saturday</v>
      </c>
      <c r="B59" s="3">
        <f t="shared" si="4"/>
        <v>41727</v>
      </c>
      <c r="C59" s="1">
        <v>10.3</v>
      </c>
      <c r="D59" s="1">
        <v>8.3000000000000007</v>
      </c>
      <c r="E59" s="4">
        <f t="shared" si="0"/>
        <v>10</v>
      </c>
      <c r="F59" s="5"/>
      <c r="G59" s="10">
        <f t="shared" si="3"/>
        <v>10</v>
      </c>
      <c r="H59" s="18">
        <f>IFERROR(INT(D59+12-C59)+((IF(MOD(D59,1)&gt;=MOD(C59,1),(MOD(D59,1)-MOD(C59,1)),(MOD(C59,1)-MOD(D59,1))))/60*100),0)</f>
        <v>10</v>
      </c>
      <c r="I59" s="22"/>
    </row>
    <row r="60" spans="1:9" ht="15" customHeight="1">
      <c r="A60" s="11" t="str">
        <f t="shared" si="2"/>
        <v>Sunday</v>
      </c>
      <c r="B60" s="12">
        <f t="shared" si="4"/>
        <v>41728</v>
      </c>
      <c r="C60" s="1" t="s">
        <v>6</v>
      </c>
      <c r="D60" s="1" t="s">
        <v>6</v>
      </c>
      <c r="E60" s="4">
        <f t="shared" si="0"/>
        <v>0</v>
      </c>
      <c r="F60" s="5"/>
      <c r="G60" s="10">
        <f t="shared" si="3"/>
        <v>0</v>
      </c>
      <c r="H60" s="17">
        <f>IFERROR(INT(D60+12-C60)+((IF(MOD(D60,1)&gt;=MOD(C60,1),(MOD(D60,1)-MOD(C60,1)),1-(MOD(D60,1)-MOD(C60,1))))/60*100)-IF(MOD(D60,1)&lt;MOD(C60,1),1,0),0)</f>
        <v>0</v>
      </c>
      <c r="I60" s="22"/>
    </row>
    <row r="61" spans="1:9" ht="15" customHeight="1">
      <c r="A61" s="11" t="str">
        <f t="shared" si="2"/>
        <v>Monday</v>
      </c>
      <c r="B61" s="12">
        <f t="shared" si="4"/>
        <v>41729</v>
      </c>
      <c r="C61" s="1" t="s">
        <v>6</v>
      </c>
      <c r="D61" s="1" t="s">
        <v>6</v>
      </c>
      <c r="E61" s="4">
        <f t="shared" si="0"/>
        <v>0</v>
      </c>
      <c r="F61" s="5"/>
      <c r="G61" s="10">
        <f t="shared" si="3"/>
        <v>0</v>
      </c>
      <c r="H61" s="17">
        <f>IFERROR(INT(D61+12-C61)+((IF(MOD(D61,1)&gt;=MOD(C61,1),(MOD(D61,1)-MOD(C61,1)),1-(MOD(D61,1)-MOD(C61,1))))/60*100)-IF(MOD(D61,1)&lt;MOD(C61,1),1,0),0)</f>
        <v>0</v>
      </c>
      <c r="I61" s="22"/>
    </row>
    <row r="62" spans="1:9" ht="15" customHeight="1">
      <c r="B62" s="8"/>
      <c r="C62" s="9"/>
      <c r="D62" s="9"/>
      <c r="E62" s="4"/>
      <c r="F62" s="5"/>
      <c r="G62" s="10"/>
    </row>
    <row r="63" spans="1:9" ht="15" customHeight="1">
      <c r="B63" s="13" t="s">
        <v>7</v>
      </c>
      <c r="C63" s="14"/>
      <c r="D63" s="14"/>
      <c r="E63" s="14">
        <f>ROUND((SUMPRODUCT(INT(E3:E62))+(SUM(E3:E62)-SUMPRODUCT(INT(E3:E62)))/60*100),0)</f>
        <v>698</v>
      </c>
      <c r="F63" s="13"/>
      <c r="G63" s="10">
        <f>SUM(G3:G62)</f>
        <v>699.08333333333326</v>
      </c>
    </row>
    <row r="64" spans="1:9" ht="15" customHeight="1">
      <c r="B64" s="13" t="s">
        <v>8</v>
      </c>
      <c r="C64" s="14"/>
      <c r="D64" s="14"/>
      <c r="E64" s="14">
        <f>43*9</f>
        <v>387</v>
      </c>
      <c r="F64" s="13"/>
    </row>
    <row r="65" spans="2:6" ht="15" customHeight="1">
      <c r="B65" s="13" t="s">
        <v>9</v>
      </c>
      <c r="C65" s="13"/>
      <c r="D65" s="14"/>
      <c r="E65" s="14">
        <f>E63-E64</f>
        <v>311</v>
      </c>
      <c r="F65" s="13"/>
    </row>
  </sheetData>
  <autoFilter ref="A2:G61"/>
  <pageMargins left="0.7" right="0.7" top="0.75" bottom="0.75" header="0.3" footer="0.3"/>
  <pageSetup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5"/>
  <sheetViews>
    <sheetView showGridLines="0" tabSelected="1" zoomScaleNormal="100" workbookViewId="0">
      <pane xSplit="2" ySplit="2" topLeftCell="C42" activePane="bottomRight" state="frozen"/>
      <selection pane="topRight" activeCell="D1" sqref="D1"/>
      <selection pane="bottomLeft" activeCell="A4" sqref="A4"/>
      <selection pane="bottomRight" activeCell="I63" sqref="I63"/>
    </sheetView>
  </sheetViews>
  <sheetFormatPr defaultRowHeight="15"/>
  <cols>
    <col min="1" max="1" width="11.42578125" customWidth="1"/>
    <col min="2" max="2" width="29.7109375" customWidth="1"/>
    <col min="3" max="3" width="15.85546875" bestFit="1" customWidth="1"/>
    <col min="4" max="4" width="17.140625" bestFit="1" customWidth="1"/>
    <col min="5" max="5" width="17.140625" customWidth="1"/>
    <col min="6" max="7" width="28.5703125" customWidth="1"/>
    <col min="9" max="9" width="14.85546875" bestFit="1" customWidth="1"/>
    <col min="10" max="10" width="12" style="23" bestFit="1" customWidth="1"/>
  </cols>
  <sheetData>
    <row r="1" spans="1:11">
      <c r="C1" s="1"/>
      <c r="I1" s="16"/>
      <c r="J1" s="20"/>
    </row>
    <row r="2" spans="1:1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5" t="s">
        <v>1</v>
      </c>
      <c r="H2" t="s">
        <v>2</v>
      </c>
      <c r="I2" s="19" t="s">
        <v>3</v>
      </c>
      <c r="J2" s="21"/>
    </row>
    <row r="3" spans="1:11" ht="15" customHeight="1">
      <c r="A3" s="11" t="str">
        <f>TEXT(WEEKDAY(B3),"DDDD")</f>
        <v>Saturday</v>
      </c>
      <c r="B3" s="3">
        <v>41671</v>
      </c>
      <c r="C3" s="1">
        <v>8.4499999999999993</v>
      </c>
      <c r="D3" s="1">
        <v>8.1</v>
      </c>
      <c r="E3" s="4">
        <f t="shared" ref="E3:E61" si="0">IFERROR(D3+12-C3,0)</f>
        <v>11.650000000000002</v>
      </c>
      <c r="F3" s="32"/>
      <c r="G3" s="26">
        <f>IFERROR(TIME(INT(C3),(C3-INT(C3))*100,0),"")</f>
        <v>0.36458333333333331</v>
      </c>
      <c r="H3" s="26">
        <f>IFERROR(TIME(INT(D3)+12,(D3-INT(D3))*100,0),"")</f>
        <v>0.84027777777777779</v>
      </c>
      <c r="I3" s="30">
        <f t="shared" ref="I3:I61" si="1">IFERROR(H3-G3+IF(D3&gt;=12,12),"")</f>
        <v>0.47569444444444448</v>
      </c>
      <c r="J3" s="29">
        <f>IFERROR(H3-G3+IF(D3&gt;=12,12),"")</f>
        <v>0.47569444444444448</v>
      </c>
      <c r="K3" s="31"/>
    </row>
    <row r="4" spans="1:11" ht="15" customHeight="1">
      <c r="A4" s="11" t="str">
        <f t="shared" ref="A4:A61" si="2">TEXT(WEEKDAY(B4),"DDDD")</f>
        <v>Sunday</v>
      </c>
      <c r="B4" s="12">
        <f>B3+1</f>
        <v>41672</v>
      </c>
      <c r="C4" s="1" t="s">
        <v>6</v>
      </c>
      <c r="D4" s="1" t="s">
        <v>6</v>
      </c>
      <c r="E4" s="4">
        <f t="shared" si="0"/>
        <v>0</v>
      </c>
      <c r="F4" s="32"/>
      <c r="G4" s="26" t="str">
        <f t="shared" ref="G4:G61" si="3">IFERROR(TIME(INT(C4),(C4-INT(C4))*100,0),"")</f>
        <v/>
      </c>
      <c r="H4" s="26" t="str">
        <f t="shared" ref="H4:H61" si="4">IFERROR(TIME(INT(D4)+12,(D4-INT(D4))*100,0),"")</f>
        <v/>
      </c>
      <c r="I4" s="30" t="str">
        <f t="shared" si="1"/>
        <v/>
      </c>
      <c r="J4" s="29" t="str">
        <f t="shared" ref="J4:J59" si="5">IFERROR(H4-G4+IF(D4&gt;=12,12),"")</f>
        <v/>
      </c>
      <c r="K4" s="31"/>
    </row>
    <row r="5" spans="1:11" ht="15" customHeight="1">
      <c r="A5" s="11" t="str">
        <f t="shared" si="2"/>
        <v>Monday</v>
      </c>
      <c r="B5" s="3">
        <f t="shared" ref="B5:B61" si="6">B4+1</f>
        <v>41673</v>
      </c>
      <c r="C5" s="1">
        <v>9.3000000000000007</v>
      </c>
      <c r="D5" s="1">
        <v>9</v>
      </c>
      <c r="E5" s="4">
        <f t="shared" si="0"/>
        <v>11.7</v>
      </c>
      <c r="F5" s="32"/>
      <c r="G5" s="26">
        <f t="shared" si="3"/>
        <v>0.39583333333333331</v>
      </c>
      <c r="H5" s="26">
        <f t="shared" si="4"/>
        <v>0.875</v>
      </c>
      <c r="I5" s="30">
        <f t="shared" si="1"/>
        <v>0.47916666666666669</v>
      </c>
      <c r="J5" s="29">
        <f t="shared" si="5"/>
        <v>0.47916666666666669</v>
      </c>
      <c r="K5" s="31"/>
    </row>
    <row r="6" spans="1:11" ht="15" customHeight="1">
      <c r="A6" s="11" t="str">
        <f t="shared" si="2"/>
        <v>Tuesday</v>
      </c>
      <c r="B6" s="3">
        <f t="shared" si="6"/>
        <v>41674</v>
      </c>
      <c r="C6" s="1">
        <v>10</v>
      </c>
      <c r="D6" s="1">
        <v>10.15</v>
      </c>
      <c r="E6" s="4">
        <f t="shared" si="0"/>
        <v>12.149999999999999</v>
      </c>
      <c r="F6" s="32"/>
      <c r="G6" s="26">
        <f t="shared" si="3"/>
        <v>0.41666666666666669</v>
      </c>
      <c r="H6" s="26">
        <f t="shared" si="4"/>
        <v>0.92708333333333337</v>
      </c>
      <c r="I6" s="30">
        <f t="shared" si="1"/>
        <v>0.51041666666666674</v>
      </c>
      <c r="J6" s="29">
        <f t="shared" si="5"/>
        <v>0.51041666666666674</v>
      </c>
      <c r="K6" s="31"/>
    </row>
    <row r="7" spans="1:11" ht="15" customHeight="1">
      <c r="A7" s="11" t="str">
        <f t="shared" si="2"/>
        <v>Wednesday</v>
      </c>
      <c r="B7" s="3">
        <f t="shared" si="6"/>
        <v>41675</v>
      </c>
      <c r="C7" s="1">
        <v>10.3</v>
      </c>
      <c r="D7" s="1">
        <v>11.15</v>
      </c>
      <c r="E7" s="4">
        <f t="shared" si="0"/>
        <v>12.849999999999998</v>
      </c>
      <c r="F7" s="32"/>
      <c r="G7" s="26">
        <f t="shared" si="3"/>
        <v>0.4375</v>
      </c>
      <c r="H7" s="26">
        <f t="shared" si="4"/>
        <v>0.96875</v>
      </c>
      <c r="I7" s="30">
        <f t="shared" si="1"/>
        <v>0.53125</v>
      </c>
      <c r="J7" s="29">
        <f t="shared" si="5"/>
        <v>0.53125</v>
      </c>
      <c r="K7" s="31"/>
    </row>
    <row r="8" spans="1:11" ht="15" customHeight="1">
      <c r="A8" s="11" t="str">
        <f t="shared" si="2"/>
        <v>Thursday</v>
      </c>
      <c r="B8" s="3">
        <f t="shared" si="6"/>
        <v>41676</v>
      </c>
      <c r="C8" s="1">
        <v>9.25</v>
      </c>
      <c r="D8" s="1">
        <v>10.5</v>
      </c>
      <c r="E8" s="4">
        <f t="shared" si="0"/>
        <v>13.25</v>
      </c>
      <c r="F8" s="32"/>
      <c r="G8" s="26">
        <f t="shared" si="3"/>
        <v>0.3923611111111111</v>
      </c>
      <c r="H8" s="26">
        <f t="shared" si="4"/>
        <v>0.95138888888888884</v>
      </c>
      <c r="I8" s="30">
        <f t="shared" si="1"/>
        <v>0.55902777777777768</v>
      </c>
      <c r="J8" s="29">
        <f t="shared" si="5"/>
        <v>0.55902777777777768</v>
      </c>
      <c r="K8" s="31"/>
    </row>
    <row r="9" spans="1:11" ht="15" customHeight="1">
      <c r="A9" s="11" t="str">
        <f t="shared" si="2"/>
        <v>Friday</v>
      </c>
      <c r="B9" s="3">
        <f t="shared" si="6"/>
        <v>41677</v>
      </c>
      <c r="C9" s="1">
        <v>9.25</v>
      </c>
      <c r="D9" s="1">
        <v>9.15</v>
      </c>
      <c r="E9" s="4">
        <f t="shared" si="0"/>
        <v>11.899999999999999</v>
      </c>
      <c r="F9" s="32"/>
      <c r="G9" s="26">
        <f t="shared" si="3"/>
        <v>0.3923611111111111</v>
      </c>
      <c r="H9" s="26">
        <f t="shared" si="4"/>
        <v>0.88541666666666663</v>
      </c>
      <c r="I9" s="30">
        <f t="shared" si="1"/>
        <v>0.49305555555555552</v>
      </c>
      <c r="J9" s="29">
        <f t="shared" si="5"/>
        <v>0.49305555555555552</v>
      </c>
      <c r="K9" s="31"/>
    </row>
    <row r="10" spans="1:11" ht="15" customHeight="1">
      <c r="A10" s="11" t="str">
        <f t="shared" si="2"/>
        <v>Saturday</v>
      </c>
      <c r="B10" s="12">
        <f t="shared" si="6"/>
        <v>41678</v>
      </c>
      <c r="C10" s="1">
        <v>12.1</v>
      </c>
      <c r="D10" s="1">
        <v>7.4</v>
      </c>
      <c r="E10" s="4">
        <f t="shared" si="0"/>
        <v>7.2999999999999989</v>
      </c>
      <c r="F10" s="32"/>
      <c r="G10" s="26">
        <f t="shared" si="3"/>
        <v>0.50694444444444442</v>
      </c>
      <c r="H10" s="26">
        <f t="shared" si="4"/>
        <v>0.81944444444444453</v>
      </c>
      <c r="I10" s="30">
        <f t="shared" si="1"/>
        <v>0.31250000000000011</v>
      </c>
      <c r="J10" s="29">
        <f t="shared" si="5"/>
        <v>0.31250000000000011</v>
      </c>
      <c r="K10" s="31"/>
    </row>
    <row r="11" spans="1:11" ht="15" customHeight="1">
      <c r="A11" s="11" t="str">
        <f t="shared" si="2"/>
        <v>Sunday</v>
      </c>
      <c r="B11" s="12">
        <f t="shared" si="6"/>
        <v>41679</v>
      </c>
      <c r="C11" s="1">
        <v>12</v>
      </c>
      <c r="D11" s="1">
        <v>4.45</v>
      </c>
      <c r="E11" s="4">
        <f t="shared" si="0"/>
        <v>4.4499999999999993</v>
      </c>
      <c r="F11" s="32"/>
      <c r="G11" s="26">
        <f t="shared" si="3"/>
        <v>0.5</v>
      </c>
      <c r="H11" s="26">
        <f t="shared" si="4"/>
        <v>0.69791666666666663</v>
      </c>
      <c r="I11" s="30">
        <f t="shared" si="1"/>
        <v>0.19791666666666663</v>
      </c>
      <c r="J11" s="29">
        <f t="shared" si="5"/>
        <v>0.19791666666666663</v>
      </c>
      <c r="K11" s="31"/>
    </row>
    <row r="12" spans="1:11" ht="15" customHeight="1">
      <c r="A12" s="11" t="str">
        <f t="shared" si="2"/>
        <v>Monday</v>
      </c>
      <c r="B12" s="3">
        <f t="shared" si="6"/>
        <v>41680</v>
      </c>
      <c r="C12" s="1">
        <v>9.5500000000000007</v>
      </c>
      <c r="D12" s="1">
        <v>7.45</v>
      </c>
      <c r="E12" s="4">
        <f t="shared" si="0"/>
        <v>9.8999999999999986</v>
      </c>
      <c r="F12" s="32"/>
      <c r="G12" s="26">
        <f t="shared" si="3"/>
        <v>0.41319444444444442</v>
      </c>
      <c r="H12" s="26">
        <f t="shared" si="4"/>
        <v>0.82291666666666663</v>
      </c>
      <c r="I12" s="30">
        <f t="shared" si="1"/>
        <v>0.40972222222222221</v>
      </c>
      <c r="J12" s="29">
        <f t="shared" si="5"/>
        <v>0.40972222222222221</v>
      </c>
      <c r="K12" s="31"/>
    </row>
    <row r="13" spans="1:11" ht="15" customHeight="1">
      <c r="A13" s="11" t="str">
        <f t="shared" si="2"/>
        <v>Tuesday</v>
      </c>
      <c r="B13" s="3">
        <f t="shared" si="6"/>
        <v>41681</v>
      </c>
      <c r="C13" s="1">
        <v>21</v>
      </c>
      <c r="D13" s="1">
        <v>16</v>
      </c>
      <c r="E13" s="4">
        <f t="shared" si="0"/>
        <v>7</v>
      </c>
      <c r="F13" s="32"/>
      <c r="G13" s="26">
        <f t="shared" si="3"/>
        <v>0.875</v>
      </c>
      <c r="H13" s="26">
        <f t="shared" si="4"/>
        <v>0.16666666666666674</v>
      </c>
      <c r="I13" s="30">
        <f t="shared" si="1"/>
        <v>11.291666666666666</v>
      </c>
      <c r="J13" s="29">
        <f t="shared" si="5"/>
        <v>11.291666666666666</v>
      </c>
      <c r="K13" s="31"/>
    </row>
    <row r="14" spans="1:11" ht="15" customHeight="1">
      <c r="A14" s="11" t="str">
        <f t="shared" si="2"/>
        <v>Wednesday</v>
      </c>
      <c r="B14" s="3">
        <f t="shared" si="6"/>
        <v>41682</v>
      </c>
      <c r="C14" s="1">
        <v>12</v>
      </c>
      <c r="D14" s="1">
        <v>9</v>
      </c>
      <c r="E14" s="4">
        <f t="shared" si="0"/>
        <v>9</v>
      </c>
      <c r="F14" s="32"/>
      <c r="G14" s="26">
        <f t="shared" si="3"/>
        <v>0.5</v>
      </c>
      <c r="H14" s="26">
        <f t="shared" si="4"/>
        <v>0.875</v>
      </c>
      <c r="I14" s="30">
        <f t="shared" si="1"/>
        <v>0.375</v>
      </c>
      <c r="J14" s="29">
        <f t="shared" si="5"/>
        <v>0.375</v>
      </c>
      <c r="K14" s="31"/>
    </row>
    <row r="15" spans="1:11" ht="15" customHeight="1">
      <c r="A15" s="11" t="str">
        <f t="shared" si="2"/>
        <v>Thursday</v>
      </c>
      <c r="B15" s="3">
        <f t="shared" si="6"/>
        <v>41683</v>
      </c>
      <c r="C15" s="1">
        <v>9</v>
      </c>
      <c r="D15" s="1">
        <v>17</v>
      </c>
      <c r="E15" s="4">
        <f t="shared" si="0"/>
        <v>20</v>
      </c>
      <c r="F15" s="32"/>
      <c r="G15" s="26">
        <f t="shared" si="3"/>
        <v>0.375</v>
      </c>
      <c r="H15" s="26">
        <f t="shared" si="4"/>
        <v>0.20833333333333326</v>
      </c>
      <c r="I15" s="30">
        <f t="shared" si="1"/>
        <v>11.833333333333334</v>
      </c>
      <c r="J15" s="29">
        <f t="shared" si="5"/>
        <v>11.833333333333334</v>
      </c>
      <c r="K15" s="31"/>
    </row>
    <row r="16" spans="1:11" ht="15" customHeight="1">
      <c r="A16" s="11" t="str">
        <f t="shared" si="2"/>
        <v>Friday</v>
      </c>
      <c r="B16" s="3">
        <f t="shared" si="6"/>
        <v>41684</v>
      </c>
      <c r="C16" s="1">
        <v>12.3</v>
      </c>
      <c r="D16" s="1">
        <v>10.5</v>
      </c>
      <c r="E16" s="4">
        <f t="shared" si="0"/>
        <v>10.199999999999999</v>
      </c>
      <c r="F16" s="32"/>
      <c r="G16" s="26">
        <f t="shared" si="3"/>
        <v>0.52083333333333337</v>
      </c>
      <c r="H16" s="26">
        <f t="shared" si="4"/>
        <v>0.95138888888888884</v>
      </c>
      <c r="I16" s="30">
        <f t="shared" si="1"/>
        <v>0.43055555555555547</v>
      </c>
      <c r="J16" s="29">
        <f t="shared" si="5"/>
        <v>0.43055555555555547</v>
      </c>
      <c r="K16" s="31"/>
    </row>
    <row r="17" spans="1:11" ht="15" customHeight="1">
      <c r="A17" s="11" t="str">
        <f t="shared" si="2"/>
        <v>Saturday</v>
      </c>
      <c r="B17" s="12">
        <f t="shared" si="6"/>
        <v>41685</v>
      </c>
      <c r="C17" s="1">
        <v>12.15</v>
      </c>
      <c r="D17" s="1">
        <v>21.3</v>
      </c>
      <c r="E17" s="4">
        <f t="shared" si="0"/>
        <v>21.15</v>
      </c>
      <c r="F17" s="32"/>
      <c r="G17" s="26">
        <f t="shared" si="3"/>
        <v>0.51041666666666663</v>
      </c>
      <c r="H17" s="26">
        <f t="shared" si="4"/>
        <v>0.39583333333333326</v>
      </c>
      <c r="I17" s="30">
        <f t="shared" si="1"/>
        <v>11.885416666666666</v>
      </c>
      <c r="J17" s="29">
        <f t="shared" si="5"/>
        <v>11.885416666666666</v>
      </c>
      <c r="K17" s="31"/>
    </row>
    <row r="18" spans="1:11" ht="15" customHeight="1">
      <c r="A18" s="11" t="str">
        <f t="shared" si="2"/>
        <v>Sunday</v>
      </c>
      <c r="B18" s="12">
        <f t="shared" si="6"/>
        <v>41686</v>
      </c>
      <c r="C18" s="1" t="s">
        <v>6</v>
      </c>
      <c r="D18" s="1" t="s">
        <v>6</v>
      </c>
      <c r="E18" s="4">
        <f t="shared" si="0"/>
        <v>0</v>
      </c>
      <c r="F18" s="32"/>
      <c r="G18" s="26" t="str">
        <f t="shared" si="3"/>
        <v/>
      </c>
      <c r="H18" s="26" t="str">
        <f t="shared" si="4"/>
        <v/>
      </c>
      <c r="I18" s="30" t="str">
        <f t="shared" si="1"/>
        <v/>
      </c>
      <c r="J18" s="29" t="str">
        <f t="shared" si="5"/>
        <v/>
      </c>
      <c r="K18" s="31"/>
    </row>
    <row r="19" spans="1:11" ht="15" customHeight="1">
      <c r="A19" s="11" t="str">
        <f t="shared" si="2"/>
        <v>Monday</v>
      </c>
      <c r="B19" s="3">
        <f t="shared" si="6"/>
        <v>41687</v>
      </c>
      <c r="C19" s="1">
        <v>9.1999999999999993</v>
      </c>
      <c r="D19" s="1">
        <v>17.2</v>
      </c>
      <c r="E19" s="4">
        <f t="shared" si="0"/>
        <v>20</v>
      </c>
      <c r="F19" s="32"/>
      <c r="G19" s="26">
        <f t="shared" si="3"/>
        <v>0.3888888888888889</v>
      </c>
      <c r="H19" s="26">
        <f t="shared" si="4"/>
        <v>0.2222222222222221</v>
      </c>
      <c r="I19" s="30">
        <f t="shared" si="1"/>
        <v>11.833333333333334</v>
      </c>
      <c r="J19" s="29">
        <f t="shared" si="5"/>
        <v>11.833333333333334</v>
      </c>
      <c r="K19" s="31"/>
    </row>
    <row r="20" spans="1:11" ht="15" customHeight="1">
      <c r="A20" s="11" t="str">
        <f t="shared" si="2"/>
        <v>Tuesday</v>
      </c>
      <c r="B20" s="3">
        <f t="shared" si="6"/>
        <v>41688</v>
      </c>
      <c r="C20" s="1">
        <v>12.05</v>
      </c>
      <c r="D20" s="1">
        <v>9.3000000000000007</v>
      </c>
      <c r="E20" s="4">
        <f t="shared" si="0"/>
        <v>9.25</v>
      </c>
      <c r="F20" s="32"/>
      <c r="G20" s="26">
        <f t="shared" si="3"/>
        <v>0.50347222222222221</v>
      </c>
      <c r="H20" s="26">
        <f t="shared" si="4"/>
        <v>0.89583333333333337</v>
      </c>
      <c r="I20" s="30">
        <f t="shared" si="1"/>
        <v>0.39236111111111116</v>
      </c>
      <c r="J20" s="29">
        <f t="shared" si="5"/>
        <v>0.39236111111111116</v>
      </c>
      <c r="K20" s="31"/>
    </row>
    <row r="21" spans="1:11" ht="15" customHeight="1">
      <c r="A21" s="11" t="str">
        <f t="shared" si="2"/>
        <v>Wednesday</v>
      </c>
      <c r="B21" s="3">
        <f t="shared" si="6"/>
        <v>41689</v>
      </c>
      <c r="C21" s="1">
        <v>9.15</v>
      </c>
      <c r="D21" s="1">
        <v>19.45</v>
      </c>
      <c r="E21" s="4">
        <f t="shared" si="0"/>
        <v>22.299999999999997</v>
      </c>
      <c r="F21" s="32"/>
      <c r="G21" s="26">
        <f t="shared" si="3"/>
        <v>0.38541666666666669</v>
      </c>
      <c r="H21" s="26">
        <f t="shared" si="4"/>
        <v>0.32291666666666674</v>
      </c>
      <c r="I21" s="30">
        <f t="shared" si="1"/>
        <v>11.9375</v>
      </c>
      <c r="J21" s="29">
        <f t="shared" si="5"/>
        <v>11.9375</v>
      </c>
      <c r="K21" s="31"/>
    </row>
    <row r="22" spans="1:11" ht="15" customHeight="1">
      <c r="A22" s="11" t="str">
        <f t="shared" si="2"/>
        <v>Thursday</v>
      </c>
      <c r="B22" s="3">
        <f t="shared" si="6"/>
        <v>41690</v>
      </c>
      <c r="C22" s="1">
        <v>9.1999999999999993</v>
      </c>
      <c r="D22" s="1">
        <v>9.4499999999999993</v>
      </c>
      <c r="E22" s="4">
        <f t="shared" si="0"/>
        <v>12.25</v>
      </c>
      <c r="F22" s="32"/>
      <c r="G22" s="26">
        <f t="shared" si="3"/>
        <v>0.3888888888888889</v>
      </c>
      <c r="H22" s="26">
        <f t="shared" si="4"/>
        <v>0.90625</v>
      </c>
      <c r="I22" s="30">
        <f t="shared" si="1"/>
        <v>0.51736111111111116</v>
      </c>
      <c r="J22" s="29">
        <f t="shared" si="5"/>
        <v>0.51736111111111116</v>
      </c>
      <c r="K22" s="31"/>
    </row>
    <row r="23" spans="1:11" ht="15" customHeight="1">
      <c r="A23" s="11" t="str">
        <f t="shared" si="2"/>
        <v>Friday</v>
      </c>
      <c r="B23" s="3">
        <f t="shared" si="6"/>
        <v>41691</v>
      </c>
      <c r="C23" s="1">
        <v>9.15</v>
      </c>
      <c r="D23" s="1">
        <v>11.2</v>
      </c>
      <c r="E23" s="4">
        <f t="shared" si="0"/>
        <v>14.049999999999999</v>
      </c>
      <c r="F23" s="32"/>
      <c r="G23" s="26">
        <f t="shared" si="3"/>
        <v>0.38541666666666669</v>
      </c>
      <c r="H23" s="26">
        <f t="shared" si="4"/>
        <v>0.97222222222222221</v>
      </c>
      <c r="I23" s="30">
        <f t="shared" si="1"/>
        <v>0.58680555555555558</v>
      </c>
      <c r="J23" s="29">
        <f t="shared" si="5"/>
        <v>0.58680555555555558</v>
      </c>
      <c r="K23" s="31"/>
    </row>
    <row r="24" spans="1:11" ht="15" customHeight="1">
      <c r="A24" s="11" t="str">
        <f t="shared" si="2"/>
        <v>Saturday</v>
      </c>
      <c r="B24" s="12">
        <f t="shared" si="6"/>
        <v>41692</v>
      </c>
      <c r="C24" s="1" t="s">
        <v>6</v>
      </c>
      <c r="D24" s="1" t="s">
        <v>6</v>
      </c>
      <c r="E24" s="4">
        <f t="shared" si="0"/>
        <v>0</v>
      </c>
      <c r="F24" s="32"/>
      <c r="G24" s="26" t="str">
        <f t="shared" si="3"/>
        <v/>
      </c>
      <c r="H24" s="26" t="str">
        <f t="shared" si="4"/>
        <v/>
      </c>
      <c r="I24" s="30" t="str">
        <f t="shared" si="1"/>
        <v/>
      </c>
      <c r="J24" s="29" t="str">
        <f t="shared" si="5"/>
        <v/>
      </c>
      <c r="K24" s="31"/>
    </row>
    <row r="25" spans="1:11" ht="15" customHeight="1">
      <c r="A25" s="11" t="str">
        <f t="shared" si="2"/>
        <v>Sunday</v>
      </c>
      <c r="B25" s="12">
        <f t="shared" si="6"/>
        <v>41693</v>
      </c>
      <c r="C25" s="1">
        <v>10.15</v>
      </c>
      <c r="D25" s="1">
        <v>6.3</v>
      </c>
      <c r="E25" s="4">
        <f t="shared" si="0"/>
        <v>8.15</v>
      </c>
      <c r="F25" s="32"/>
      <c r="G25" s="26">
        <f t="shared" si="3"/>
        <v>0.42708333333333331</v>
      </c>
      <c r="H25" s="26">
        <f t="shared" si="4"/>
        <v>0.77083333333333337</v>
      </c>
      <c r="I25" s="30">
        <f t="shared" si="1"/>
        <v>0.34375000000000006</v>
      </c>
      <c r="J25" s="29">
        <f t="shared" si="5"/>
        <v>0.34375000000000006</v>
      </c>
      <c r="K25" s="31"/>
    </row>
    <row r="26" spans="1:11" ht="15" customHeight="1">
      <c r="A26" s="11" t="str">
        <f t="shared" si="2"/>
        <v>Monday</v>
      </c>
      <c r="B26" s="3">
        <f t="shared" si="6"/>
        <v>41694</v>
      </c>
      <c r="C26" s="1">
        <v>9.1999999999999993</v>
      </c>
      <c r="D26" s="1">
        <v>18.2</v>
      </c>
      <c r="E26" s="4">
        <f t="shared" si="0"/>
        <v>21</v>
      </c>
      <c r="F26" s="32"/>
      <c r="G26" s="26">
        <f t="shared" si="3"/>
        <v>0.3888888888888889</v>
      </c>
      <c r="H26" s="26">
        <f t="shared" si="4"/>
        <v>0.26388888888888884</v>
      </c>
      <c r="I26" s="30">
        <f t="shared" si="1"/>
        <v>11.875</v>
      </c>
      <c r="J26" s="29">
        <f t="shared" si="5"/>
        <v>11.875</v>
      </c>
      <c r="K26" s="31"/>
    </row>
    <row r="27" spans="1:11" ht="15" customHeight="1">
      <c r="A27" s="11" t="str">
        <f t="shared" si="2"/>
        <v>Tuesday</v>
      </c>
      <c r="B27" s="3">
        <f t="shared" si="6"/>
        <v>41695</v>
      </c>
      <c r="C27" s="1">
        <v>10.35</v>
      </c>
      <c r="D27" s="1">
        <v>11.4</v>
      </c>
      <c r="E27" s="4">
        <f t="shared" si="0"/>
        <v>13.049999999999999</v>
      </c>
      <c r="F27" s="32"/>
      <c r="G27" s="26">
        <f t="shared" si="3"/>
        <v>0.44097222222222227</v>
      </c>
      <c r="H27" s="26">
        <f t="shared" si="4"/>
        <v>0.98611111111111116</v>
      </c>
      <c r="I27" s="30">
        <f t="shared" si="1"/>
        <v>0.54513888888888884</v>
      </c>
      <c r="J27" s="29">
        <f t="shared" si="5"/>
        <v>0.54513888888888884</v>
      </c>
      <c r="K27" s="31"/>
    </row>
    <row r="28" spans="1:11" ht="15" customHeight="1">
      <c r="A28" s="11" t="str">
        <f t="shared" si="2"/>
        <v>Wednesday</v>
      </c>
      <c r="B28" s="3">
        <f t="shared" si="6"/>
        <v>41696</v>
      </c>
      <c r="C28" s="1">
        <v>9.1999999999999993</v>
      </c>
      <c r="D28" s="1">
        <v>19.100000000000001</v>
      </c>
      <c r="E28" s="4">
        <f t="shared" si="0"/>
        <v>21.900000000000002</v>
      </c>
      <c r="F28" s="32"/>
      <c r="G28" s="26">
        <f t="shared" si="3"/>
        <v>0.3888888888888889</v>
      </c>
      <c r="H28" s="26">
        <f t="shared" si="4"/>
        <v>0.29861111111111116</v>
      </c>
      <c r="I28" s="30">
        <f t="shared" si="1"/>
        <v>11.909722222222221</v>
      </c>
      <c r="J28" s="29">
        <f t="shared" si="5"/>
        <v>11.909722222222221</v>
      </c>
      <c r="K28" s="31"/>
    </row>
    <row r="29" spans="1:11" ht="15" customHeight="1">
      <c r="A29" s="11" t="str">
        <f t="shared" si="2"/>
        <v>Thursday</v>
      </c>
      <c r="B29" s="3">
        <f t="shared" si="6"/>
        <v>41697</v>
      </c>
      <c r="C29" s="1">
        <v>10.199999999999999</v>
      </c>
      <c r="D29" s="1">
        <v>19.45</v>
      </c>
      <c r="E29" s="4">
        <f t="shared" si="0"/>
        <v>21.25</v>
      </c>
      <c r="F29" s="32"/>
      <c r="G29" s="26">
        <f t="shared" si="3"/>
        <v>0.43055555555555558</v>
      </c>
      <c r="H29" s="26">
        <f t="shared" si="4"/>
        <v>0.32291666666666674</v>
      </c>
      <c r="I29" s="30">
        <f t="shared" si="1"/>
        <v>11.892361111111111</v>
      </c>
      <c r="J29" s="29">
        <f t="shared" si="5"/>
        <v>11.892361111111111</v>
      </c>
      <c r="K29" s="31"/>
    </row>
    <row r="30" spans="1:11" ht="15" customHeight="1">
      <c r="A30" s="11" t="str">
        <f t="shared" si="2"/>
        <v>Friday</v>
      </c>
      <c r="B30" s="3">
        <f t="shared" si="6"/>
        <v>41698</v>
      </c>
      <c r="C30" s="1">
        <v>9.1999999999999993</v>
      </c>
      <c r="D30" s="1">
        <v>9</v>
      </c>
      <c r="E30" s="4">
        <f t="shared" si="0"/>
        <v>11.8</v>
      </c>
      <c r="F30" s="32"/>
      <c r="G30" s="26">
        <f t="shared" si="3"/>
        <v>0.3888888888888889</v>
      </c>
      <c r="H30" s="26">
        <f t="shared" si="4"/>
        <v>0.875</v>
      </c>
      <c r="I30" s="30">
        <f t="shared" si="1"/>
        <v>0.4861111111111111</v>
      </c>
      <c r="J30" s="29">
        <f t="shared" si="5"/>
        <v>0.4861111111111111</v>
      </c>
      <c r="K30" s="31"/>
    </row>
    <row r="31" spans="1:11" ht="15" customHeight="1">
      <c r="A31" s="11" t="str">
        <f t="shared" si="2"/>
        <v>Saturday</v>
      </c>
      <c r="B31" s="3">
        <f>B30+1</f>
        <v>41699</v>
      </c>
      <c r="C31" s="1">
        <v>11.2</v>
      </c>
      <c r="D31" s="1">
        <v>7.5</v>
      </c>
      <c r="E31" s="4">
        <f t="shared" si="0"/>
        <v>8.3000000000000007</v>
      </c>
      <c r="F31" s="32"/>
      <c r="G31" s="26">
        <f t="shared" si="3"/>
        <v>0.47222222222222227</v>
      </c>
      <c r="H31" s="26">
        <f t="shared" si="4"/>
        <v>0.82638888888888884</v>
      </c>
      <c r="I31" s="30">
        <f t="shared" si="1"/>
        <v>0.35416666666666657</v>
      </c>
      <c r="J31" s="29">
        <f t="shared" si="5"/>
        <v>0.35416666666666657</v>
      </c>
      <c r="K31" s="31"/>
    </row>
    <row r="32" spans="1:11" ht="15" customHeight="1">
      <c r="A32" s="11" t="str">
        <f t="shared" si="2"/>
        <v>Sunday</v>
      </c>
      <c r="B32" s="12">
        <f t="shared" si="6"/>
        <v>41700</v>
      </c>
      <c r="C32" s="1" t="s">
        <v>6</v>
      </c>
      <c r="D32" s="1" t="s">
        <v>6</v>
      </c>
      <c r="E32" s="4">
        <f t="shared" si="0"/>
        <v>0</v>
      </c>
      <c r="F32" s="32"/>
      <c r="G32" s="26" t="str">
        <f t="shared" si="3"/>
        <v/>
      </c>
      <c r="H32" s="26" t="str">
        <f t="shared" si="4"/>
        <v/>
      </c>
      <c r="I32" s="30" t="str">
        <f t="shared" si="1"/>
        <v/>
      </c>
      <c r="J32" s="29" t="str">
        <f t="shared" si="5"/>
        <v/>
      </c>
      <c r="K32" s="31"/>
    </row>
    <row r="33" spans="1:11" ht="15" customHeight="1">
      <c r="A33" s="11" t="str">
        <f t="shared" si="2"/>
        <v>Monday</v>
      </c>
      <c r="B33" s="3">
        <f t="shared" si="6"/>
        <v>41701</v>
      </c>
      <c r="C33" s="1">
        <v>9.1999999999999993</v>
      </c>
      <c r="D33" s="1">
        <v>9.4499999999999993</v>
      </c>
      <c r="E33" s="4">
        <f t="shared" si="0"/>
        <v>12.25</v>
      </c>
      <c r="F33" s="32"/>
      <c r="G33" s="26">
        <f t="shared" si="3"/>
        <v>0.3888888888888889</v>
      </c>
      <c r="H33" s="26">
        <f t="shared" si="4"/>
        <v>0.90625</v>
      </c>
      <c r="I33" s="30">
        <f t="shared" si="1"/>
        <v>0.51736111111111116</v>
      </c>
      <c r="J33" s="29">
        <f t="shared" si="5"/>
        <v>0.51736111111111116</v>
      </c>
      <c r="K33" s="31"/>
    </row>
    <row r="34" spans="1:11" ht="15" customHeight="1">
      <c r="A34" s="11" t="str">
        <f t="shared" si="2"/>
        <v>Tuesday</v>
      </c>
      <c r="B34" s="3">
        <f t="shared" si="6"/>
        <v>41702</v>
      </c>
      <c r="C34" s="1">
        <v>9.15</v>
      </c>
      <c r="D34" s="1">
        <v>11.15</v>
      </c>
      <c r="E34" s="4">
        <f t="shared" si="0"/>
        <v>13.999999999999998</v>
      </c>
      <c r="F34" s="32"/>
      <c r="G34" s="26">
        <f t="shared" si="3"/>
        <v>0.38541666666666669</v>
      </c>
      <c r="H34" s="26">
        <f t="shared" si="4"/>
        <v>0.96875</v>
      </c>
      <c r="I34" s="30">
        <f t="shared" si="1"/>
        <v>0.58333333333333326</v>
      </c>
      <c r="J34" s="29">
        <f t="shared" si="5"/>
        <v>0.58333333333333326</v>
      </c>
      <c r="K34" s="31"/>
    </row>
    <row r="35" spans="1:11" ht="15" customHeight="1">
      <c r="A35" s="11" t="str">
        <f t="shared" si="2"/>
        <v>Wednesday</v>
      </c>
      <c r="B35" s="3">
        <f t="shared" si="6"/>
        <v>41703</v>
      </c>
      <c r="C35" s="1">
        <v>9.25</v>
      </c>
      <c r="D35" s="1">
        <v>12.35</v>
      </c>
      <c r="E35" s="4">
        <f t="shared" si="0"/>
        <v>15.100000000000001</v>
      </c>
      <c r="F35" s="32"/>
      <c r="G35" s="26">
        <f t="shared" si="3"/>
        <v>0.3923611111111111</v>
      </c>
      <c r="H35" s="26">
        <f t="shared" si="4"/>
        <v>2.430555555555558E-2</v>
      </c>
      <c r="I35" s="30">
        <f t="shared" si="1"/>
        <v>11.631944444444445</v>
      </c>
      <c r="J35" s="29">
        <f t="shared" si="5"/>
        <v>11.631944444444445</v>
      </c>
      <c r="K35" s="31"/>
    </row>
    <row r="36" spans="1:11" ht="15" customHeight="1">
      <c r="A36" s="11" t="str">
        <f t="shared" si="2"/>
        <v>Thursday</v>
      </c>
      <c r="B36" s="3">
        <f t="shared" si="6"/>
        <v>41704</v>
      </c>
      <c r="C36" s="1">
        <v>9.1999999999999993</v>
      </c>
      <c r="D36" s="1">
        <v>9.35</v>
      </c>
      <c r="E36" s="4">
        <f t="shared" si="0"/>
        <v>12.150000000000002</v>
      </c>
      <c r="F36" s="32"/>
      <c r="G36" s="26">
        <f t="shared" si="3"/>
        <v>0.3888888888888889</v>
      </c>
      <c r="H36" s="26">
        <f t="shared" si="4"/>
        <v>0.89930555555555547</v>
      </c>
      <c r="I36" s="30">
        <f t="shared" si="1"/>
        <v>0.51041666666666652</v>
      </c>
      <c r="J36" s="29">
        <f t="shared" si="5"/>
        <v>0.51041666666666652</v>
      </c>
      <c r="K36" s="31"/>
    </row>
    <row r="37" spans="1:11" ht="15" customHeight="1">
      <c r="A37" s="11" t="str">
        <f t="shared" si="2"/>
        <v>Friday</v>
      </c>
      <c r="B37" s="3">
        <f t="shared" si="6"/>
        <v>41705</v>
      </c>
      <c r="C37" s="1">
        <v>9.15</v>
      </c>
      <c r="D37" s="1">
        <v>8.35</v>
      </c>
      <c r="E37" s="4">
        <f t="shared" si="0"/>
        <v>11.200000000000001</v>
      </c>
      <c r="F37" s="32"/>
      <c r="G37" s="26">
        <f t="shared" si="3"/>
        <v>0.38541666666666669</v>
      </c>
      <c r="H37" s="26">
        <f t="shared" si="4"/>
        <v>0.85763888888888884</v>
      </c>
      <c r="I37" s="30">
        <f t="shared" si="1"/>
        <v>0.47222222222222215</v>
      </c>
      <c r="J37" s="29">
        <f t="shared" si="5"/>
        <v>0.47222222222222215</v>
      </c>
      <c r="K37" s="31"/>
    </row>
    <row r="38" spans="1:11" ht="15" customHeight="1">
      <c r="A38" s="11" t="str">
        <f t="shared" si="2"/>
        <v>Saturday</v>
      </c>
      <c r="B38" s="12">
        <f t="shared" si="6"/>
        <v>41706</v>
      </c>
      <c r="C38" s="1">
        <v>9</v>
      </c>
      <c r="D38" s="1">
        <v>5.45</v>
      </c>
      <c r="E38" s="4">
        <f t="shared" si="0"/>
        <v>8.4499999999999993</v>
      </c>
      <c r="F38" s="32"/>
      <c r="G38" s="26">
        <f t="shared" si="3"/>
        <v>0.375</v>
      </c>
      <c r="H38" s="26">
        <f t="shared" si="4"/>
        <v>0.73958333333333337</v>
      </c>
      <c r="I38" s="30">
        <f t="shared" si="1"/>
        <v>0.36458333333333337</v>
      </c>
      <c r="J38" s="29">
        <f t="shared" si="5"/>
        <v>0.36458333333333337</v>
      </c>
      <c r="K38" s="31"/>
    </row>
    <row r="39" spans="1:11" ht="15" customHeight="1">
      <c r="A39" s="11" t="str">
        <f t="shared" si="2"/>
        <v>Sunday</v>
      </c>
      <c r="B39" s="12">
        <f t="shared" si="6"/>
        <v>41707</v>
      </c>
      <c r="C39" s="1" t="s">
        <v>6</v>
      </c>
      <c r="D39" s="1" t="s">
        <v>6</v>
      </c>
      <c r="E39" s="4">
        <f t="shared" si="0"/>
        <v>0</v>
      </c>
      <c r="F39" s="32"/>
      <c r="G39" s="26" t="str">
        <f t="shared" si="3"/>
        <v/>
      </c>
      <c r="H39" s="26" t="str">
        <f t="shared" si="4"/>
        <v/>
      </c>
      <c r="I39" s="30" t="str">
        <f t="shared" si="1"/>
        <v/>
      </c>
      <c r="J39" s="29" t="str">
        <f t="shared" si="5"/>
        <v/>
      </c>
      <c r="K39" s="31"/>
    </row>
    <row r="40" spans="1:11" ht="15" customHeight="1">
      <c r="A40" s="11" t="str">
        <f t="shared" si="2"/>
        <v>Monday</v>
      </c>
      <c r="B40" s="3">
        <f t="shared" si="6"/>
        <v>41708</v>
      </c>
      <c r="C40" s="1">
        <v>9.1999999999999993</v>
      </c>
      <c r="D40" s="1">
        <v>7.15</v>
      </c>
      <c r="E40" s="4">
        <f t="shared" si="0"/>
        <v>9.9499999999999993</v>
      </c>
      <c r="F40" s="32"/>
      <c r="G40" s="26">
        <f t="shared" si="3"/>
        <v>0.3888888888888889</v>
      </c>
      <c r="H40" s="26">
        <f t="shared" si="4"/>
        <v>0.80208333333333337</v>
      </c>
      <c r="I40" s="30">
        <f t="shared" si="1"/>
        <v>0.41319444444444448</v>
      </c>
      <c r="J40" s="29">
        <f t="shared" si="5"/>
        <v>0.41319444444444448</v>
      </c>
      <c r="K40" s="31"/>
    </row>
    <row r="41" spans="1:11" ht="15" customHeight="1">
      <c r="A41" s="11" t="str">
        <f t="shared" si="2"/>
        <v>Tuesday</v>
      </c>
      <c r="B41" s="3">
        <f t="shared" si="6"/>
        <v>41709</v>
      </c>
      <c r="C41" s="1">
        <v>9.25</v>
      </c>
      <c r="D41" s="1">
        <v>9.1</v>
      </c>
      <c r="E41" s="4">
        <f t="shared" si="0"/>
        <v>11.850000000000001</v>
      </c>
      <c r="F41" s="32"/>
      <c r="G41" s="26">
        <f t="shared" si="3"/>
        <v>0.3923611111111111</v>
      </c>
      <c r="H41" s="26">
        <f t="shared" si="4"/>
        <v>0.88194444444444453</v>
      </c>
      <c r="I41" s="30">
        <f t="shared" si="1"/>
        <v>0.48958333333333343</v>
      </c>
      <c r="J41" s="29">
        <f t="shared" si="5"/>
        <v>0.48958333333333343</v>
      </c>
      <c r="K41" s="31"/>
    </row>
    <row r="42" spans="1:11" ht="15" customHeight="1">
      <c r="A42" s="11" t="str">
        <f t="shared" si="2"/>
        <v>Wednesday</v>
      </c>
      <c r="B42" s="3">
        <f t="shared" si="6"/>
        <v>41710</v>
      </c>
      <c r="C42" s="1">
        <v>9.5500000000000007</v>
      </c>
      <c r="D42" s="1">
        <v>9.1999999999999993</v>
      </c>
      <c r="E42" s="4">
        <f t="shared" si="0"/>
        <v>11.649999999999999</v>
      </c>
      <c r="F42" s="32"/>
      <c r="G42" s="26">
        <f t="shared" si="3"/>
        <v>0.41319444444444442</v>
      </c>
      <c r="H42" s="26">
        <f t="shared" si="4"/>
        <v>0.88888888888888884</v>
      </c>
      <c r="I42" s="30">
        <f t="shared" si="1"/>
        <v>0.47569444444444442</v>
      </c>
      <c r="J42" s="29">
        <f t="shared" si="5"/>
        <v>0.47569444444444442</v>
      </c>
      <c r="K42" s="31"/>
    </row>
    <row r="43" spans="1:11" ht="15" customHeight="1">
      <c r="A43" s="11" t="str">
        <f t="shared" si="2"/>
        <v>Thursday</v>
      </c>
      <c r="B43" s="3">
        <f t="shared" si="6"/>
        <v>41711</v>
      </c>
      <c r="C43" s="1">
        <v>9.1999999999999993</v>
      </c>
      <c r="D43" s="1">
        <v>9.5500000000000007</v>
      </c>
      <c r="E43" s="4">
        <f t="shared" si="0"/>
        <v>12.350000000000001</v>
      </c>
      <c r="F43" s="32"/>
      <c r="G43" s="26">
        <f t="shared" si="3"/>
        <v>0.3888888888888889</v>
      </c>
      <c r="H43" s="26">
        <f t="shared" si="4"/>
        <v>0.91319444444444453</v>
      </c>
      <c r="I43" s="30">
        <f t="shared" si="1"/>
        <v>0.52430555555555558</v>
      </c>
      <c r="J43" s="29">
        <f t="shared" si="5"/>
        <v>0.52430555555555558</v>
      </c>
      <c r="K43" s="31"/>
    </row>
    <row r="44" spans="1:11" ht="15" customHeight="1">
      <c r="A44" s="11" t="str">
        <f t="shared" si="2"/>
        <v>Friday</v>
      </c>
      <c r="B44" s="3">
        <f t="shared" si="6"/>
        <v>41712</v>
      </c>
      <c r="C44" s="1">
        <v>9.1999999999999993</v>
      </c>
      <c r="D44" s="1">
        <v>8.5500000000000007</v>
      </c>
      <c r="E44" s="4">
        <f t="shared" si="0"/>
        <v>11.350000000000001</v>
      </c>
      <c r="F44" s="32"/>
      <c r="G44" s="26">
        <f t="shared" si="3"/>
        <v>0.3888888888888889</v>
      </c>
      <c r="H44" s="26">
        <f t="shared" si="4"/>
        <v>0.87152777777777779</v>
      </c>
      <c r="I44" s="30">
        <f t="shared" si="1"/>
        <v>0.4826388888888889</v>
      </c>
      <c r="J44" s="29">
        <f t="shared" si="5"/>
        <v>0.4826388888888889</v>
      </c>
      <c r="K44" s="31"/>
    </row>
    <row r="45" spans="1:11" ht="15" customHeight="1">
      <c r="A45" s="11" t="str">
        <f t="shared" si="2"/>
        <v>Saturday</v>
      </c>
      <c r="B45" s="12">
        <f t="shared" si="6"/>
        <v>41713</v>
      </c>
      <c r="C45" s="1">
        <v>12.5</v>
      </c>
      <c r="D45" s="1">
        <v>7.25</v>
      </c>
      <c r="E45" s="4">
        <f t="shared" si="0"/>
        <v>6.75</v>
      </c>
      <c r="F45" s="32"/>
      <c r="G45" s="26">
        <f t="shared" si="3"/>
        <v>0.53472222222222221</v>
      </c>
      <c r="H45" s="26">
        <f t="shared" si="4"/>
        <v>0.80902777777777779</v>
      </c>
      <c r="I45" s="30">
        <f t="shared" si="1"/>
        <v>0.27430555555555558</v>
      </c>
      <c r="J45" s="29">
        <f t="shared" si="5"/>
        <v>0.27430555555555558</v>
      </c>
      <c r="K45" s="31"/>
    </row>
    <row r="46" spans="1:11" ht="15" customHeight="1">
      <c r="A46" s="11" t="str">
        <f t="shared" si="2"/>
        <v>Sunday</v>
      </c>
      <c r="B46" s="12">
        <f t="shared" si="6"/>
        <v>41714</v>
      </c>
      <c r="C46" s="1">
        <v>11.55</v>
      </c>
      <c r="D46" s="1">
        <v>10.45</v>
      </c>
      <c r="E46" s="4">
        <f t="shared" si="0"/>
        <v>10.899999999999999</v>
      </c>
      <c r="F46" s="32"/>
      <c r="G46" s="26">
        <f t="shared" si="3"/>
        <v>0.49652777777777773</v>
      </c>
      <c r="H46" s="26">
        <f t="shared" si="4"/>
        <v>0.94791666666666663</v>
      </c>
      <c r="I46" s="30">
        <f t="shared" si="1"/>
        <v>0.4513888888888889</v>
      </c>
      <c r="J46" s="29">
        <f t="shared" si="5"/>
        <v>0.4513888888888889</v>
      </c>
      <c r="K46" s="31"/>
    </row>
    <row r="47" spans="1:11" ht="15" customHeight="1">
      <c r="A47" s="11" t="str">
        <f t="shared" si="2"/>
        <v>Monday</v>
      </c>
      <c r="B47" s="3">
        <f t="shared" si="6"/>
        <v>41715</v>
      </c>
      <c r="C47" s="1">
        <v>10</v>
      </c>
      <c r="D47" s="1">
        <v>6.35</v>
      </c>
      <c r="E47" s="4">
        <f t="shared" si="0"/>
        <v>8.3500000000000014</v>
      </c>
      <c r="F47" s="32"/>
      <c r="G47" s="26">
        <f t="shared" si="3"/>
        <v>0.41666666666666669</v>
      </c>
      <c r="H47" s="26">
        <f t="shared" si="4"/>
        <v>0.77430555555555547</v>
      </c>
      <c r="I47" s="30">
        <f t="shared" si="1"/>
        <v>0.35763888888888878</v>
      </c>
      <c r="J47" s="29">
        <f t="shared" si="5"/>
        <v>0.35763888888888878</v>
      </c>
      <c r="K47" s="31"/>
    </row>
    <row r="48" spans="1:11" ht="15" customHeight="1">
      <c r="A48" s="11" t="str">
        <f t="shared" si="2"/>
        <v>Tuesday</v>
      </c>
      <c r="B48" s="3">
        <f t="shared" si="6"/>
        <v>41716</v>
      </c>
      <c r="C48" s="1">
        <v>9.1</v>
      </c>
      <c r="D48" s="1">
        <v>6.2</v>
      </c>
      <c r="E48" s="4">
        <f t="shared" si="0"/>
        <v>9.1</v>
      </c>
      <c r="F48" s="32"/>
      <c r="G48" s="26">
        <f t="shared" si="3"/>
        <v>0.38194444444444442</v>
      </c>
      <c r="H48" s="26">
        <f t="shared" si="4"/>
        <v>0.76388888888888884</v>
      </c>
      <c r="I48" s="30">
        <f t="shared" si="1"/>
        <v>0.38194444444444442</v>
      </c>
      <c r="J48" s="29">
        <f t="shared" si="5"/>
        <v>0.38194444444444442</v>
      </c>
      <c r="K48" s="31"/>
    </row>
    <row r="49" spans="1:11" ht="15" customHeight="1">
      <c r="A49" s="11" t="str">
        <f t="shared" si="2"/>
        <v>Wednesday</v>
      </c>
      <c r="B49" s="3">
        <f t="shared" si="6"/>
        <v>41717</v>
      </c>
      <c r="C49" s="1">
        <v>9.25</v>
      </c>
      <c r="D49" s="1">
        <v>9</v>
      </c>
      <c r="E49" s="4">
        <f t="shared" si="0"/>
        <v>11.75</v>
      </c>
      <c r="F49" s="32"/>
      <c r="G49" s="26">
        <f t="shared" si="3"/>
        <v>0.3923611111111111</v>
      </c>
      <c r="H49" s="26">
        <f t="shared" si="4"/>
        <v>0.875</v>
      </c>
      <c r="I49" s="30">
        <f t="shared" si="1"/>
        <v>0.4826388888888889</v>
      </c>
      <c r="J49" s="29">
        <f t="shared" si="5"/>
        <v>0.4826388888888889</v>
      </c>
      <c r="K49" s="31"/>
    </row>
    <row r="50" spans="1:11" ht="15" customHeight="1">
      <c r="A50" s="11" t="str">
        <f t="shared" si="2"/>
        <v>Thursday</v>
      </c>
      <c r="B50" s="3">
        <f t="shared" si="6"/>
        <v>41718</v>
      </c>
      <c r="C50" s="1">
        <v>9.1999999999999993</v>
      </c>
      <c r="D50" s="1">
        <v>9</v>
      </c>
      <c r="E50" s="4">
        <f t="shared" si="0"/>
        <v>11.8</v>
      </c>
      <c r="F50" s="32"/>
      <c r="G50" s="26">
        <f t="shared" si="3"/>
        <v>0.3888888888888889</v>
      </c>
      <c r="H50" s="26">
        <f t="shared" si="4"/>
        <v>0.875</v>
      </c>
      <c r="I50" s="30">
        <f t="shared" si="1"/>
        <v>0.4861111111111111</v>
      </c>
      <c r="J50" s="29">
        <f t="shared" si="5"/>
        <v>0.4861111111111111</v>
      </c>
      <c r="K50" s="31"/>
    </row>
    <row r="51" spans="1:11" ht="15" customHeight="1">
      <c r="A51" s="11" t="str">
        <f t="shared" si="2"/>
        <v>Friday</v>
      </c>
      <c r="B51" s="3">
        <f t="shared" si="6"/>
        <v>41719</v>
      </c>
      <c r="C51" s="1">
        <v>9.25</v>
      </c>
      <c r="D51" s="1">
        <v>9.25</v>
      </c>
      <c r="E51" s="4">
        <f t="shared" si="0"/>
        <v>12</v>
      </c>
      <c r="F51" s="32"/>
      <c r="G51" s="26">
        <f t="shared" si="3"/>
        <v>0.3923611111111111</v>
      </c>
      <c r="H51" s="26">
        <f t="shared" si="4"/>
        <v>0.89236111111111116</v>
      </c>
      <c r="I51" s="30">
        <f t="shared" si="1"/>
        <v>0.5</v>
      </c>
      <c r="J51" s="29">
        <f t="shared" si="5"/>
        <v>0.5</v>
      </c>
      <c r="K51" s="31"/>
    </row>
    <row r="52" spans="1:11" ht="15" customHeight="1">
      <c r="A52" s="11" t="str">
        <f t="shared" si="2"/>
        <v>Saturday</v>
      </c>
      <c r="B52" s="12">
        <f t="shared" si="6"/>
        <v>41720</v>
      </c>
      <c r="C52" s="1">
        <v>11.55</v>
      </c>
      <c r="D52" s="1">
        <v>17.45</v>
      </c>
      <c r="E52" s="4">
        <f t="shared" si="0"/>
        <v>17.899999999999999</v>
      </c>
      <c r="F52" s="32"/>
      <c r="G52" s="26">
        <f t="shared" si="3"/>
        <v>0.49652777777777773</v>
      </c>
      <c r="H52" s="26">
        <f t="shared" si="4"/>
        <v>0.23958333333333326</v>
      </c>
      <c r="I52" s="30">
        <f t="shared" si="1"/>
        <v>11.743055555555555</v>
      </c>
      <c r="J52" s="29">
        <f t="shared" si="5"/>
        <v>11.743055555555555</v>
      </c>
      <c r="K52" s="31"/>
    </row>
    <row r="53" spans="1:11" ht="15" customHeight="1">
      <c r="A53" s="11" t="str">
        <f t="shared" si="2"/>
        <v>Sunday</v>
      </c>
      <c r="B53" s="12">
        <f t="shared" si="6"/>
        <v>41721</v>
      </c>
      <c r="C53" s="1">
        <v>12.45</v>
      </c>
      <c r="D53" s="1">
        <v>11.15</v>
      </c>
      <c r="E53" s="4">
        <f t="shared" si="0"/>
        <v>10.7</v>
      </c>
      <c r="F53" s="32"/>
      <c r="G53" s="26">
        <f t="shared" si="3"/>
        <v>0.53125</v>
      </c>
      <c r="H53" s="26">
        <f t="shared" si="4"/>
        <v>0.96875</v>
      </c>
      <c r="I53" s="30">
        <f t="shared" si="1"/>
        <v>0.4375</v>
      </c>
      <c r="J53" s="29">
        <f t="shared" si="5"/>
        <v>0.4375</v>
      </c>
      <c r="K53" s="31"/>
    </row>
    <row r="54" spans="1:11" ht="15" customHeight="1">
      <c r="A54" s="11" t="str">
        <f t="shared" si="2"/>
        <v>Monday</v>
      </c>
      <c r="B54" s="3">
        <f t="shared" si="6"/>
        <v>41722</v>
      </c>
      <c r="C54" s="1">
        <v>9.1999999999999993</v>
      </c>
      <c r="D54" s="1">
        <v>18.100000000000001</v>
      </c>
      <c r="E54" s="4">
        <f t="shared" si="0"/>
        <v>20.900000000000002</v>
      </c>
      <c r="F54" s="32"/>
      <c r="G54" s="26">
        <f t="shared" si="3"/>
        <v>0.3888888888888889</v>
      </c>
      <c r="H54" s="26">
        <f t="shared" si="4"/>
        <v>0.25694444444444442</v>
      </c>
      <c r="I54" s="30">
        <f t="shared" si="1"/>
        <v>11.868055555555555</v>
      </c>
      <c r="J54" s="29">
        <f t="shared" si="5"/>
        <v>11.868055555555555</v>
      </c>
      <c r="K54" s="31"/>
    </row>
    <row r="55" spans="1:11" ht="15" customHeight="1">
      <c r="A55" s="11" t="str">
        <f t="shared" si="2"/>
        <v>Tuesday</v>
      </c>
      <c r="B55" s="3">
        <f t="shared" si="6"/>
        <v>41723</v>
      </c>
      <c r="C55" s="1">
        <v>12.55</v>
      </c>
      <c r="D55" s="1">
        <v>19.45</v>
      </c>
      <c r="E55" s="4">
        <f>IFERROR(D55+12-C55,0)</f>
        <v>18.899999999999999</v>
      </c>
      <c r="F55" s="32"/>
      <c r="G55" s="26">
        <f t="shared" si="3"/>
        <v>0.53819444444444442</v>
      </c>
      <c r="H55" s="26">
        <f t="shared" si="4"/>
        <v>0.32291666666666674</v>
      </c>
      <c r="I55" s="30">
        <f t="shared" si="1"/>
        <v>11.784722222222221</v>
      </c>
      <c r="J55" s="29">
        <f t="shared" si="5"/>
        <v>11.784722222222221</v>
      </c>
      <c r="K55" s="31"/>
    </row>
    <row r="56" spans="1:11" ht="15" customHeight="1">
      <c r="A56" s="11" t="str">
        <f t="shared" si="2"/>
        <v>Wednesday</v>
      </c>
      <c r="B56" s="3">
        <f t="shared" si="6"/>
        <v>41724</v>
      </c>
      <c r="C56" s="1">
        <v>9.1999999999999993</v>
      </c>
      <c r="D56" s="1">
        <v>9.4</v>
      </c>
      <c r="E56" s="4">
        <f t="shared" si="0"/>
        <v>12.2</v>
      </c>
      <c r="F56" s="32"/>
      <c r="G56" s="26">
        <f t="shared" si="3"/>
        <v>0.3888888888888889</v>
      </c>
      <c r="H56" s="26">
        <f t="shared" si="4"/>
        <v>0.90277777777777779</v>
      </c>
      <c r="I56" s="30">
        <f t="shared" si="1"/>
        <v>0.51388888888888884</v>
      </c>
      <c r="J56" s="29">
        <f t="shared" si="5"/>
        <v>0.51388888888888884</v>
      </c>
      <c r="K56" s="31"/>
    </row>
    <row r="57" spans="1:11" ht="15" customHeight="1">
      <c r="A57" s="11" t="str">
        <f t="shared" si="2"/>
        <v>Thursday</v>
      </c>
      <c r="B57" s="3">
        <f t="shared" si="6"/>
        <v>41725</v>
      </c>
      <c r="C57" s="1">
        <v>9.1999999999999993</v>
      </c>
      <c r="D57" s="1">
        <v>19.55</v>
      </c>
      <c r="E57" s="4">
        <f t="shared" si="0"/>
        <v>22.35</v>
      </c>
      <c r="F57" s="32"/>
      <c r="G57" s="26">
        <f t="shared" si="3"/>
        <v>0.3888888888888889</v>
      </c>
      <c r="H57" s="26">
        <f t="shared" si="4"/>
        <v>0.32986111111111116</v>
      </c>
      <c r="I57" s="30">
        <f t="shared" si="1"/>
        <v>11.940972222222221</v>
      </c>
      <c r="J57" s="29">
        <f t="shared" si="5"/>
        <v>11.940972222222221</v>
      </c>
      <c r="K57" s="31"/>
    </row>
    <row r="58" spans="1:11" ht="15" customHeight="1">
      <c r="A58" s="11" t="str">
        <f t="shared" si="2"/>
        <v>Friday</v>
      </c>
      <c r="B58" s="3">
        <f t="shared" si="6"/>
        <v>41726</v>
      </c>
      <c r="C58" s="1">
        <v>9.15</v>
      </c>
      <c r="D58" s="1">
        <v>9.5500000000000007</v>
      </c>
      <c r="E58" s="4">
        <f t="shared" si="0"/>
        <v>12.4</v>
      </c>
      <c r="F58" s="32"/>
      <c r="G58" s="26">
        <f t="shared" si="3"/>
        <v>0.38541666666666669</v>
      </c>
      <c r="H58" s="26">
        <f t="shared" si="4"/>
        <v>0.91319444444444453</v>
      </c>
      <c r="I58" s="30">
        <f t="shared" si="1"/>
        <v>0.5277777777777779</v>
      </c>
      <c r="J58" s="29">
        <f t="shared" si="5"/>
        <v>0.5277777777777779</v>
      </c>
      <c r="K58" s="31"/>
    </row>
    <row r="59" spans="1:11" ht="15" customHeight="1">
      <c r="A59" s="11" t="str">
        <f t="shared" si="2"/>
        <v>Saturday</v>
      </c>
      <c r="B59" s="3">
        <f t="shared" si="6"/>
        <v>41727</v>
      </c>
      <c r="C59" s="1">
        <v>10.3</v>
      </c>
      <c r="D59" s="1">
        <v>8.3000000000000007</v>
      </c>
      <c r="E59" s="4">
        <f t="shared" si="0"/>
        <v>10</v>
      </c>
      <c r="F59" s="32"/>
      <c r="G59" s="26">
        <f t="shared" si="3"/>
        <v>0.4375</v>
      </c>
      <c r="H59" s="26">
        <f t="shared" si="4"/>
        <v>0.85416666666666663</v>
      </c>
      <c r="I59" s="30">
        <f t="shared" si="1"/>
        <v>0.41666666666666663</v>
      </c>
      <c r="J59" s="29">
        <f t="shared" si="5"/>
        <v>0.41666666666666663</v>
      </c>
      <c r="K59" s="31"/>
    </row>
    <row r="60" spans="1:11" ht="15" customHeight="1">
      <c r="A60" s="11" t="str">
        <f t="shared" si="2"/>
        <v>Sunday</v>
      </c>
      <c r="B60" s="12">
        <f t="shared" si="6"/>
        <v>41728</v>
      </c>
      <c r="C60" s="1" t="s">
        <v>6</v>
      </c>
      <c r="D60" s="1" t="s">
        <v>6</v>
      </c>
      <c r="E60" s="4">
        <f t="shared" si="0"/>
        <v>0</v>
      </c>
      <c r="F60" s="32"/>
      <c r="G60" s="26" t="str">
        <f t="shared" si="3"/>
        <v/>
      </c>
      <c r="H60" s="26" t="str">
        <f t="shared" si="4"/>
        <v/>
      </c>
      <c r="I60" s="30" t="str">
        <f t="shared" si="1"/>
        <v/>
      </c>
      <c r="J60" s="22"/>
    </row>
    <row r="61" spans="1:11" ht="15" customHeight="1">
      <c r="A61" s="11" t="str">
        <f t="shared" si="2"/>
        <v>Monday</v>
      </c>
      <c r="B61" s="12">
        <f t="shared" si="6"/>
        <v>41729</v>
      </c>
      <c r="C61" s="1" t="s">
        <v>6</v>
      </c>
      <c r="D61" s="1" t="s">
        <v>6</v>
      </c>
      <c r="E61" s="4">
        <f t="shared" si="0"/>
        <v>0</v>
      </c>
      <c r="F61" s="32"/>
      <c r="G61" s="26" t="str">
        <f t="shared" si="3"/>
        <v/>
      </c>
      <c r="H61" s="26" t="str">
        <f t="shared" si="4"/>
        <v/>
      </c>
      <c r="I61" s="30" t="str">
        <f t="shared" si="1"/>
        <v/>
      </c>
      <c r="J61" s="22"/>
    </row>
    <row r="62" spans="1:11" ht="15" customHeight="1">
      <c r="B62" s="8"/>
      <c r="C62" s="9"/>
      <c r="D62" s="9"/>
      <c r="E62" s="4"/>
      <c r="F62" s="5"/>
      <c r="G62" s="27"/>
      <c r="H62" s="10"/>
    </row>
    <row r="63" spans="1:11" ht="15" customHeight="1">
      <c r="B63" s="13" t="s">
        <v>7</v>
      </c>
      <c r="C63" s="14"/>
      <c r="D63" s="14"/>
      <c r="E63" s="14">
        <f>ROUND((SUMPRODUCT(INT(E3:E62))+(SUM(E3:E62)-SUMPRODUCT(INT(E3:E62)))/60*100),0)</f>
        <v>686</v>
      </c>
      <c r="F63" s="13"/>
      <c r="G63" s="28"/>
      <c r="H63" s="10"/>
      <c r="I63" s="10">
        <f>SUM(I3:I62)</f>
        <v>171.09027777777777</v>
      </c>
      <c r="J63" s="31">
        <f>SUM(J3:J61)</f>
        <v>171.09027777777777</v>
      </c>
    </row>
    <row r="64" spans="1:11" ht="15" customHeight="1">
      <c r="B64" s="13" t="s">
        <v>8</v>
      </c>
      <c r="C64" s="14"/>
      <c r="D64" s="14"/>
      <c r="E64" s="14">
        <f>43*9</f>
        <v>387</v>
      </c>
      <c r="F64" s="13"/>
      <c r="G64" s="28"/>
    </row>
    <row r="65" spans="2:7" ht="15" customHeight="1">
      <c r="B65" s="13" t="s">
        <v>9</v>
      </c>
      <c r="C65" s="13"/>
      <c r="D65" s="14"/>
      <c r="E65" s="14">
        <f>E63-E64</f>
        <v>299</v>
      </c>
      <c r="F65" s="13"/>
      <c r="G65" s="28"/>
    </row>
  </sheetData>
  <autoFilter ref="A2:M61"/>
  <pageMargins left="0.7" right="0.7" top="0.75" bottom="0.75" header="0.3" footer="0.3"/>
  <pageSetup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 tracker</vt:lpstr>
      <vt:lpstr>time tracker (2)</vt:lpstr>
      <vt:lpstr>'time tracker'!Print_Area</vt:lpstr>
      <vt:lpstr>'time tracker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vijayendra.r</dc:creator>
  <cp:lastModifiedBy>vijayendra.r</cp:lastModifiedBy>
  <dcterms:created xsi:type="dcterms:W3CDTF">2014-07-25T10:42:35Z</dcterms:created>
  <dcterms:modified xsi:type="dcterms:W3CDTF">2014-10-14T07:27:37Z</dcterms:modified>
</cp:coreProperties>
</file>