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hrinivas\Desktop\"/>
    </mc:Choice>
  </mc:AlternateContent>
  <bookViews>
    <workbookView xWindow="-360" yWindow="2130" windowWidth="24240" windowHeight="10155" tabRatio="886" activeTab="2"/>
  </bookViews>
  <sheets>
    <sheet name="04-07-2017 B shift  " sheetId="335" r:id="rId1"/>
    <sheet name="04-07-2017 C shift" sheetId="389" r:id="rId2"/>
    <sheet name="04-07-2017 A shift" sheetId="390" r:id="rId3"/>
    <sheet name="rEQUIRED OUTPUT" sheetId="391" r:id="rId4"/>
  </sheets>
  <definedNames>
    <definedName name="_xlnm._FilterDatabase" localSheetId="2" hidden="1">'04-07-2017 A shift'!$L$3:$L$122</definedName>
    <definedName name="_xlnm._FilterDatabase" localSheetId="0" hidden="1">'04-07-2017 B shift  '!$L$3:$L$122</definedName>
    <definedName name="_xlnm._FilterDatabase" localSheetId="1" hidden="1">'04-07-2017 C shift'!$L$3:$L$122</definedName>
  </definedNames>
  <calcPr calcId="152511"/>
</workbook>
</file>

<file path=xl/calcChain.xml><?xml version="1.0" encoding="utf-8"?>
<calcChain xmlns="http://schemas.openxmlformats.org/spreadsheetml/2006/main">
  <c r="E34" i="391" l="1"/>
  <c r="E33" i="391"/>
  <c r="E32" i="391"/>
  <c r="E31" i="391"/>
  <c r="E30" i="391"/>
  <c r="E29" i="391"/>
  <c r="E28" i="391"/>
  <c r="E27" i="391"/>
  <c r="E26" i="391"/>
  <c r="E25" i="391"/>
  <c r="E23" i="391"/>
  <c r="E22" i="391"/>
  <c r="E21" i="391"/>
  <c r="E20" i="391"/>
  <c r="E19" i="391"/>
  <c r="E18" i="391"/>
  <c r="E17" i="391"/>
  <c r="E16" i="391"/>
  <c r="E14" i="391"/>
  <c r="E13" i="391"/>
  <c r="E12" i="391"/>
  <c r="E11" i="391"/>
  <c r="E10" i="391"/>
  <c r="E9" i="391"/>
  <c r="E7" i="391"/>
  <c r="E6" i="391"/>
  <c r="E5" i="391"/>
  <c r="E4" i="391"/>
  <c r="E3" i="391"/>
  <c r="N340" i="391"/>
  <c r="M340" i="391" s="1"/>
  <c r="N336" i="391"/>
  <c r="M336" i="391" s="1"/>
  <c r="N331" i="391"/>
  <c r="E331" i="391" s="1"/>
  <c r="M331" i="391"/>
  <c r="N327" i="391"/>
  <c r="M327" i="391"/>
  <c r="E327" i="391"/>
  <c r="N324" i="391"/>
  <c r="M324" i="391" s="1"/>
  <c r="E324" i="391"/>
  <c r="N322" i="391"/>
  <c r="M322" i="391" s="1"/>
  <c r="N317" i="391"/>
  <c r="M317" i="391"/>
  <c r="N313" i="391"/>
  <c r="M313" i="391" s="1"/>
  <c r="E313" i="391"/>
  <c r="N307" i="391"/>
  <c r="M307" i="391" s="1"/>
  <c r="N297" i="391"/>
  <c r="E297" i="391" s="1"/>
  <c r="M297" i="391"/>
  <c r="N290" i="391"/>
  <c r="M290" i="391"/>
  <c r="E290" i="391"/>
  <c r="N288" i="391"/>
  <c r="M288" i="391" s="1"/>
  <c r="E288" i="391"/>
  <c r="N279" i="391"/>
  <c r="M279" i="391" s="1"/>
  <c r="N275" i="391"/>
  <c r="E275" i="391" s="1"/>
  <c r="M275" i="391"/>
  <c r="N266" i="391"/>
  <c r="M266" i="391"/>
  <c r="E266" i="391"/>
  <c r="N261" i="391"/>
  <c r="M261" i="391" s="1"/>
  <c r="E261" i="391"/>
  <c r="N250" i="391"/>
  <c r="M250" i="391" s="1"/>
  <c r="N241" i="391"/>
  <c r="E241" i="391" s="1"/>
  <c r="M241" i="391"/>
  <c r="N234" i="391"/>
  <c r="M234" i="391"/>
  <c r="E234" i="391"/>
  <c r="N228" i="391"/>
  <c r="M228" i="391" s="1"/>
  <c r="E228" i="391"/>
  <c r="N227" i="391"/>
  <c r="M227" i="391" s="1"/>
  <c r="N223" i="391"/>
  <c r="M223" i="391" s="1"/>
  <c r="N218" i="391"/>
  <c r="E218" i="391" s="1"/>
  <c r="M218" i="391"/>
  <c r="N214" i="391"/>
  <c r="M214" i="391"/>
  <c r="E214" i="391"/>
  <c r="N211" i="391"/>
  <c r="M211" i="391" s="1"/>
  <c r="E211" i="391"/>
  <c r="N209" i="391"/>
  <c r="M209" i="391" s="1"/>
  <c r="N204" i="391"/>
  <c r="M204" i="391"/>
  <c r="N200" i="391"/>
  <c r="M200" i="391" s="1"/>
  <c r="E200" i="391"/>
  <c r="N194" i="391"/>
  <c r="M194" i="391" s="1"/>
  <c r="N184" i="391"/>
  <c r="E184" i="391" s="1"/>
  <c r="M184" i="391"/>
  <c r="N177" i="391"/>
  <c r="M177" i="391"/>
  <c r="E177" i="391"/>
  <c r="N175" i="391"/>
  <c r="M175" i="391" s="1"/>
  <c r="E175" i="391"/>
  <c r="N166" i="391"/>
  <c r="M166" i="391" s="1"/>
  <c r="N162" i="391"/>
  <c r="E162" i="391" s="1"/>
  <c r="M162" i="391"/>
  <c r="N153" i="391"/>
  <c r="M153" i="391"/>
  <c r="E153" i="391"/>
  <c r="N148" i="391"/>
  <c r="M148" i="391" s="1"/>
  <c r="E148" i="391"/>
  <c r="N137" i="391"/>
  <c r="M137" i="391" s="1"/>
  <c r="N128" i="391"/>
  <c r="E128" i="391" s="1"/>
  <c r="M128" i="391"/>
  <c r="N121" i="391"/>
  <c r="M121" i="391"/>
  <c r="E121" i="391"/>
  <c r="N115" i="391"/>
  <c r="M115" i="391"/>
  <c r="E115" i="391"/>
  <c r="E340" i="391" l="1"/>
  <c r="E250" i="391"/>
  <c r="E279" i="391"/>
  <c r="E307" i="391"/>
  <c r="E322" i="391"/>
  <c r="E336" i="391"/>
  <c r="E227" i="391"/>
  <c r="E137" i="391"/>
  <c r="E166" i="391"/>
  <c r="E194" i="391"/>
  <c r="E209" i="391"/>
  <c r="E223" i="391"/>
  <c r="E114" i="391"/>
  <c r="E110" i="391"/>
  <c r="E105" i="391"/>
  <c r="E101" i="391"/>
  <c r="E98" i="391"/>
  <c r="E96" i="391"/>
  <c r="E87" i="391"/>
  <c r="E81" i="391"/>
  <c r="E71" i="391"/>
  <c r="E64" i="391"/>
  <c r="E62" i="391"/>
  <c r="E53" i="391"/>
  <c r="E49" i="391"/>
  <c r="E40" i="391"/>
  <c r="E35" i="391"/>
  <c r="E24" i="391"/>
  <c r="E15" i="391"/>
  <c r="E8" i="391"/>
  <c r="E2" i="391"/>
  <c r="J153" i="390"/>
  <c r="F141" i="390"/>
  <c r="N116" i="390"/>
  <c r="E116" i="390" s="1"/>
  <c r="M116" i="390"/>
  <c r="N112" i="390"/>
  <c r="M112" i="390"/>
  <c r="E112" i="390"/>
  <c r="N107" i="390"/>
  <c r="M107" i="390"/>
  <c r="E107" i="390"/>
  <c r="N103" i="390"/>
  <c r="M103" i="390" s="1"/>
  <c r="N100" i="390"/>
  <c r="E100" i="390" s="1"/>
  <c r="M100" i="390"/>
  <c r="N98" i="390"/>
  <c r="M98" i="390"/>
  <c r="E98" i="390"/>
  <c r="N93" i="390"/>
  <c r="M93" i="390"/>
  <c r="N89" i="390"/>
  <c r="E89" i="390" s="1"/>
  <c r="M89" i="390"/>
  <c r="N83" i="390"/>
  <c r="M83" i="390" s="1"/>
  <c r="E83" i="390"/>
  <c r="R82" i="390"/>
  <c r="R74" i="390"/>
  <c r="N73" i="390"/>
  <c r="E73" i="390" s="1"/>
  <c r="M73" i="390"/>
  <c r="N66" i="390"/>
  <c r="M66" i="390"/>
  <c r="E66" i="390"/>
  <c r="N64" i="390"/>
  <c r="M64" i="390" s="1"/>
  <c r="N55" i="390"/>
  <c r="M55" i="390" s="1"/>
  <c r="N51" i="390"/>
  <c r="E51" i="390" s="1"/>
  <c r="M51" i="390"/>
  <c r="N42" i="390"/>
  <c r="M42" i="390"/>
  <c r="E42" i="390"/>
  <c r="S41" i="390"/>
  <c r="N37" i="390"/>
  <c r="M37" i="390"/>
  <c r="E37" i="390"/>
  <c r="N26" i="390"/>
  <c r="M26" i="390"/>
  <c r="E26" i="390"/>
  <c r="N17" i="390"/>
  <c r="M17" i="390" s="1"/>
  <c r="N10" i="390"/>
  <c r="E10" i="390" s="1"/>
  <c r="M10" i="390"/>
  <c r="N4" i="390"/>
  <c r="E4" i="390" s="1"/>
  <c r="J153" i="389"/>
  <c r="F141" i="389"/>
  <c r="N116" i="389"/>
  <c r="E116" i="389" s="1"/>
  <c r="N112" i="389"/>
  <c r="M112" i="389" s="1"/>
  <c r="N107" i="389"/>
  <c r="M107" i="389" s="1"/>
  <c r="E107" i="389"/>
  <c r="N103" i="389"/>
  <c r="M103" i="389" s="1"/>
  <c r="N100" i="389"/>
  <c r="E100" i="389" s="1"/>
  <c r="M100" i="389"/>
  <c r="N98" i="389"/>
  <c r="M98" i="389"/>
  <c r="E98" i="389"/>
  <c r="N93" i="389"/>
  <c r="M93" i="389" s="1"/>
  <c r="N89" i="389"/>
  <c r="E89" i="389" s="1"/>
  <c r="M89" i="389"/>
  <c r="N83" i="389"/>
  <c r="M83" i="389" s="1"/>
  <c r="R82" i="389"/>
  <c r="R74" i="389"/>
  <c r="N73" i="389"/>
  <c r="E73" i="389" s="1"/>
  <c r="N66" i="389"/>
  <c r="M66" i="389" s="1"/>
  <c r="N64" i="389"/>
  <c r="M64" i="389" s="1"/>
  <c r="E64" i="389"/>
  <c r="N55" i="389"/>
  <c r="M55" i="389" s="1"/>
  <c r="N51" i="389"/>
  <c r="E51" i="389" s="1"/>
  <c r="M51" i="389"/>
  <c r="N42" i="389"/>
  <c r="M42" i="389"/>
  <c r="E42" i="389"/>
  <c r="S41" i="389"/>
  <c r="N37" i="389"/>
  <c r="M37" i="389"/>
  <c r="E37" i="389"/>
  <c r="N26" i="389"/>
  <c r="M26" i="389" s="1"/>
  <c r="E26" i="389"/>
  <c r="N17" i="389"/>
  <c r="M17" i="389" s="1"/>
  <c r="N10" i="389"/>
  <c r="E10" i="389" s="1"/>
  <c r="M10" i="389"/>
  <c r="N4" i="389"/>
  <c r="M4" i="389"/>
  <c r="E4" i="389"/>
  <c r="E64" i="390" l="1"/>
  <c r="M4" i="390"/>
  <c r="M73" i="389"/>
  <c r="E83" i="389"/>
  <c r="E66" i="389"/>
  <c r="E112" i="389"/>
  <c r="M116" i="389"/>
  <c r="E17" i="390"/>
  <c r="E55" i="390"/>
  <c r="E103" i="390"/>
  <c r="E17" i="389"/>
  <c r="E55" i="389"/>
  <c r="E103" i="389"/>
  <c r="J153" i="335"/>
  <c r="F141" i="335"/>
  <c r="N116" i="335"/>
  <c r="E116" i="335" s="1"/>
  <c r="N112" i="335"/>
  <c r="M112" i="335" s="1"/>
  <c r="N107" i="335"/>
  <c r="M107" i="335" s="1"/>
  <c r="N103" i="335"/>
  <c r="M103" i="335" s="1"/>
  <c r="N100" i="335"/>
  <c r="E100" i="335" s="1"/>
  <c r="N98" i="335"/>
  <c r="E98" i="335" s="1"/>
  <c r="N93" i="335"/>
  <c r="M93" i="335" s="1"/>
  <c r="N89" i="335"/>
  <c r="E89" i="335" s="1"/>
  <c r="N83" i="335"/>
  <c r="E83" i="335" s="1"/>
  <c r="R82" i="335"/>
  <c r="R74" i="335"/>
  <c r="N73" i="335"/>
  <c r="M73" i="335" s="1"/>
  <c r="N66" i="335"/>
  <c r="E66" i="335" s="1"/>
  <c r="N64" i="335"/>
  <c r="M64" i="335" s="1"/>
  <c r="N55" i="335"/>
  <c r="M55" i="335" s="1"/>
  <c r="N51" i="335"/>
  <c r="E51" i="335" s="1"/>
  <c r="N42" i="335"/>
  <c r="M42" i="335" s="1"/>
  <c r="S41" i="335"/>
  <c r="N37" i="335"/>
  <c r="M37" i="335" s="1"/>
  <c r="N26" i="335"/>
  <c r="M26" i="335" s="1"/>
  <c r="N17" i="335"/>
  <c r="M17" i="335" s="1"/>
  <c r="N10" i="335"/>
  <c r="E10" i="335" s="1"/>
  <c r="N4" i="335"/>
  <c r="E4" i="335" l="1"/>
  <c r="M4" i="335"/>
  <c r="M89" i="335"/>
  <c r="M51" i="335"/>
  <c r="M100" i="335"/>
  <c r="E73" i="335"/>
  <c r="M98" i="335"/>
  <c r="M66" i="335"/>
  <c r="M83" i="335"/>
  <c r="M116" i="335"/>
  <c r="M10" i="335"/>
  <c r="E107" i="335"/>
  <c r="E37" i="335"/>
  <c r="E112" i="335"/>
  <c r="E42" i="335"/>
  <c r="E26" i="335"/>
  <c r="E64" i="335"/>
  <c r="E17" i="335"/>
  <c r="E55" i="335"/>
  <c r="E103" i="335"/>
</calcChain>
</file>

<file path=xl/sharedStrings.xml><?xml version="1.0" encoding="utf-8"?>
<sst xmlns="http://schemas.openxmlformats.org/spreadsheetml/2006/main" count="847" uniqueCount="74">
  <si>
    <t xml:space="preserve">Date - </t>
  </si>
  <si>
    <t>M/c No.</t>
  </si>
  <si>
    <t>Brand</t>
  </si>
  <si>
    <t>OUTPUT</t>
  </si>
  <si>
    <t>UOM</t>
  </si>
  <si>
    <t>Downtime Reason</t>
  </si>
  <si>
    <t>Action Taken</t>
  </si>
  <si>
    <t>Downtime in mins</t>
  </si>
  <si>
    <t>CFC</t>
  </si>
  <si>
    <t>MIL</t>
  </si>
  <si>
    <t xml:space="preserve">Total Casing - </t>
  </si>
  <si>
    <t xml:space="preserve">Total Making - </t>
  </si>
  <si>
    <t>Officers Absent</t>
  </si>
  <si>
    <t>Brand Mix Audit</t>
  </si>
  <si>
    <t>ND</t>
  </si>
  <si>
    <t>JAISALMER UL</t>
  </si>
  <si>
    <t>Non booked tandem utility &amp; power checked</t>
  </si>
  <si>
    <t>Other small stoppages</t>
  </si>
  <si>
    <t>mil</t>
  </si>
  <si>
    <t>EFFICIENCY</t>
  </si>
  <si>
    <t>AVG MC SPEED</t>
  </si>
  <si>
    <t>``</t>
  </si>
  <si>
    <t>Done</t>
  </si>
  <si>
    <t xml:space="preserve">Non booked tandem Audit </t>
  </si>
  <si>
    <t>GOLD CITY FF</t>
  </si>
  <si>
    <t>Output test:- ND</t>
  </si>
  <si>
    <t xml:space="preserve">Efficiency </t>
  </si>
  <si>
    <t xml:space="preserve">Booked For </t>
  </si>
  <si>
    <t>SHOULD BE &lt; 10</t>
  </si>
  <si>
    <t>B SHIFT</t>
  </si>
  <si>
    <t xml:space="preserve">C- OFF :- </t>
  </si>
  <si>
    <t xml:space="preserve">Annual Leave:  </t>
  </si>
  <si>
    <t>Contract</t>
  </si>
  <si>
    <t>Rated Speed</t>
  </si>
  <si>
    <t>A</t>
  </si>
  <si>
    <t>B</t>
  </si>
  <si>
    <t>E</t>
  </si>
  <si>
    <t>R</t>
  </si>
  <si>
    <t>C</t>
  </si>
  <si>
    <t>D</t>
  </si>
  <si>
    <t>No</t>
  </si>
  <si>
    <t>NO</t>
  </si>
  <si>
    <t>SHIFT PERFORMANCE</t>
  </si>
  <si>
    <t>AAA</t>
  </si>
  <si>
    <t>BBB</t>
  </si>
  <si>
    <t>CCC</t>
  </si>
  <si>
    <t>DDD</t>
  </si>
  <si>
    <t>EEE</t>
  </si>
  <si>
    <t>FFF</t>
  </si>
  <si>
    <t>III</t>
  </si>
  <si>
    <t>JJJ</t>
  </si>
  <si>
    <t>KKK</t>
  </si>
  <si>
    <t>LLL</t>
  </si>
  <si>
    <t>MMM</t>
  </si>
  <si>
    <t>Staff</t>
  </si>
  <si>
    <t>S</t>
  </si>
  <si>
    <t>V</t>
  </si>
  <si>
    <t>F</t>
  </si>
  <si>
    <t>G</t>
  </si>
  <si>
    <t>H</t>
  </si>
  <si>
    <t>J</t>
  </si>
  <si>
    <t>K</t>
  </si>
  <si>
    <t>L</t>
  </si>
  <si>
    <t>O</t>
  </si>
  <si>
    <t>M</t>
  </si>
  <si>
    <t>N</t>
  </si>
  <si>
    <t>T</t>
  </si>
  <si>
    <t>Y</t>
  </si>
  <si>
    <t>SSS</t>
  </si>
  <si>
    <t>WWW</t>
  </si>
  <si>
    <t>ZZZ</t>
  </si>
  <si>
    <t>YYY</t>
  </si>
  <si>
    <t>XXX</t>
  </si>
  <si>
    <t>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</si>
</sst>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theme="1" tint="4.9989318521683403E-2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rgb="FF000000"/>
      <name val="Calibri"/>
      <family val="2"/>
      <scheme val="minor"/>
    </font>
    <font>
      <b/>
      <i/>
      <u val="double"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Protection="1"/>
    <xf numFmtId="0" fontId="2" fillId="5" borderId="4" xfId="0" applyFont="1" applyFill="1" applyBorder="1" applyAlignment="1" applyProtection="1"/>
    <xf numFmtId="0" fontId="3" fillId="5" borderId="4" xfId="0" applyFont="1" applyFill="1" applyBorder="1" applyAlignment="1" applyProtection="1">
      <alignment wrapText="1"/>
    </xf>
    <xf numFmtId="2" fontId="8" fillId="5" borderId="4" xfId="0" applyNumberFormat="1" applyFont="1" applyFill="1" applyBorder="1" applyAlignment="1" applyProtection="1">
      <alignment vertical="center"/>
    </xf>
    <xf numFmtId="1" fontId="2" fillId="5" borderId="4" xfId="0" applyNumberFormat="1" applyFont="1" applyFill="1" applyBorder="1" applyProtection="1"/>
    <xf numFmtId="0" fontId="2" fillId="5" borderId="8" xfId="0" applyFont="1" applyFill="1" applyBorder="1" applyProtection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Protection="1"/>
    <xf numFmtId="2" fontId="8" fillId="5" borderId="8" xfId="0" applyNumberFormat="1" applyFont="1" applyFill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0" xfId="0" applyFont="1" applyFill="1" applyBorder="1" applyAlignment="1"/>
    <xf numFmtId="0" fontId="2" fillId="5" borderId="20" xfId="0" applyFont="1" applyFill="1" applyBorder="1" applyProtection="1"/>
    <xf numFmtId="0" fontId="2" fillId="5" borderId="28" xfId="0" applyFont="1" applyFill="1" applyBorder="1" applyProtection="1"/>
    <xf numFmtId="14" fontId="1" fillId="0" borderId="0" xfId="0" applyNumberFormat="1" applyFont="1" applyBorder="1" applyAlignment="1">
      <alignment horizontal="center" vertical="center"/>
    </xf>
    <xf numFmtId="0" fontId="2" fillId="5" borderId="24" xfId="0" applyFont="1" applyFill="1" applyBorder="1" applyAlignment="1" applyProtection="1"/>
    <xf numFmtId="0" fontId="9" fillId="3" borderId="2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 applyProtection="1">
      <alignment vertical="center"/>
    </xf>
    <xf numFmtId="0" fontId="2" fillId="5" borderId="24" xfId="0" applyFont="1" applyFill="1" applyBorder="1" applyProtection="1"/>
    <xf numFmtId="0" fontId="8" fillId="5" borderId="27" xfId="0" applyFont="1" applyFill="1" applyBorder="1" applyAlignment="1" applyProtection="1">
      <alignment vertical="center"/>
    </xf>
    <xf numFmtId="0" fontId="2" fillId="0" borderId="24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8" fillId="3" borderId="2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left" vertical="top"/>
    </xf>
    <xf numFmtId="4" fontId="4" fillId="4" borderId="2" xfId="0" applyNumberFormat="1" applyFont="1" applyFill="1" applyBorder="1" applyAlignment="1">
      <alignment horizontal="left" vertical="top"/>
    </xf>
    <xf numFmtId="4" fontId="4" fillId="4" borderId="3" xfId="0" applyNumberFormat="1" applyFont="1" applyFill="1" applyBorder="1" applyAlignment="1">
      <alignment horizontal="left" vertical="top"/>
    </xf>
    <xf numFmtId="4" fontId="15" fillId="4" borderId="3" xfId="0" applyNumberFormat="1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top" wrapText="1"/>
    </xf>
    <xf numFmtId="4" fontId="15" fillId="4" borderId="1" xfId="0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2" fontId="7" fillId="0" borderId="7" xfId="0" applyNumberFormat="1" applyFont="1" applyBorder="1" applyAlignment="1">
      <alignment vertical="center" wrapText="1"/>
    </xf>
    <xf numFmtId="1" fontId="7" fillId="0" borderId="7" xfId="0" applyNumberFormat="1" applyFont="1" applyBorder="1" applyAlignment="1">
      <alignment vertical="center" wrapText="1"/>
    </xf>
    <xf numFmtId="1" fontId="7" fillId="0" borderId="8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1" fontId="7" fillId="0" borderId="4" xfId="0" applyNumberFormat="1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</cellXfs>
  <cellStyles count="1">
    <cellStyle name="Normal" xfId="0" builtinId="0"/>
  </cellStyles>
  <dxfs count="2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35</xdr:row>
      <xdr:rowOff>47625</xdr:rowOff>
    </xdr:from>
    <xdr:to>
      <xdr:col>8</xdr:col>
      <xdr:colOff>571499</xdr:colOff>
      <xdr:row>38</xdr:row>
      <xdr:rowOff>85725</xdr:rowOff>
    </xdr:to>
    <xdr:sp macro="" textlink="">
      <xdr:nvSpPr>
        <xdr:cNvPr id="2" name="TextBox 1"/>
        <xdr:cNvSpPr txBox="1"/>
      </xdr:nvSpPr>
      <xdr:spPr>
        <a:xfrm>
          <a:off x="3667124" y="7448550"/>
          <a:ext cx="17811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And</a:t>
          </a:r>
          <a:r>
            <a:rPr lang="en-US" sz="1100" baseline="0"/>
            <a:t> this will so on</a:t>
          </a:r>
          <a:endParaRPr lang="en-US" sz="1100"/>
        </a:p>
      </xdr:txBody>
    </xdr:sp>
    <xdr:clientData/>
  </xdr:twoCellAnchor>
  <xdr:twoCellAnchor>
    <xdr:from>
      <xdr:col>1</xdr:col>
      <xdr:colOff>57150</xdr:colOff>
      <xdr:row>35</xdr:row>
      <xdr:rowOff>38100</xdr:rowOff>
    </xdr:from>
    <xdr:to>
      <xdr:col>6</xdr:col>
      <xdr:colOff>38100</xdr:colOff>
      <xdr:row>36</xdr:row>
      <xdr:rowOff>123825</xdr:rowOff>
    </xdr:to>
    <xdr:cxnSp macro="">
      <xdr:nvCxnSpPr>
        <xdr:cNvPr id="4" name="Straight Arrow Connector 3"/>
        <xdr:cNvCxnSpPr/>
      </xdr:nvCxnSpPr>
      <xdr:spPr>
        <a:xfrm>
          <a:off x="666750" y="7439025"/>
          <a:ext cx="3028950" cy="285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showGridLines="0" zoomScaleNormal="100" workbookViewId="0">
      <selection activeCell="B10" sqref="B10:B16"/>
    </sheetView>
  </sheetViews>
  <sheetFormatPr defaultRowHeight="15.75" x14ac:dyDescent="0.25"/>
  <cols>
    <col min="1" max="1" width="6.5703125" style="23" customWidth="1"/>
    <col min="2" max="2" width="14.42578125" style="24" customWidth="1"/>
    <col min="3" max="3" width="9.42578125" style="24" customWidth="1"/>
    <col min="4" max="4" width="7.7109375" style="24" customWidth="1"/>
    <col min="5" max="5" width="12" style="24" customWidth="1"/>
    <col min="6" max="6" width="10.85546875" style="24" customWidth="1"/>
    <col min="7" max="7" width="9.28515625" style="24" customWidth="1"/>
    <col min="8" max="8" width="12" style="24" customWidth="1"/>
    <col min="9" max="9" width="9.7109375" style="24" customWidth="1"/>
    <col min="10" max="10" width="54.7109375" style="24" customWidth="1"/>
    <col min="11" max="11" width="32.7109375" style="24" customWidth="1"/>
    <col min="12" max="12" width="11.140625" style="23" customWidth="1"/>
    <col min="13" max="13" width="9.140625" style="25"/>
    <col min="14" max="14" width="9.5703125" style="25" bestFit="1" customWidth="1"/>
    <col min="15" max="15" width="12" style="25" bestFit="1" customWidth="1"/>
    <col min="16" max="16384" width="9.140625" style="24"/>
  </cols>
  <sheetData>
    <row r="1" spans="1:15" ht="18.75" customHeight="1" x14ac:dyDescent="0.25">
      <c r="A1" s="77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29"/>
      <c r="N1" s="29"/>
      <c r="O1" s="30"/>
    </row>
    <row r="2" spans="1:15" s="28" customFormat="1" x14ac:dyDescent="0.25">
      <c r="A2" s="40" t="s">
        <v>0</v>
      </c>
      <c r="B2" s="31">
        <v>42920</v>
      </c>
      <c r="C2" s="80" t="s">
        <v>29</v>
      </c>
      <c r="D2" s="81"/>
      <c r="E2" s="81"/>
      <c r="F2" s="81"/>
      <c r="G2" s="81"/>
      <c r="H2" s="81"/>
      <c r="I2" s="82"/>
      <c r="J2" s="83"/>
      <c r="K2" s="84"/>
      <c r="L2" s="85"/>
      <c r="M2" s="18"/>
      <c r="N2" s="18"/>
      <c r="O2" s="32"/>
    </row>
    <row r="3" spans="1:15" ht="31.5" x14ac:dyDescent="0.25">
      <c r="A3" s="33" t="s">
        <v>1</v>
      </c>
      <c r="B3" s="41" t="s">
        <v>2</v>
      </c>
      <c r="C3" s="41" t="s">
        <v>3</v>
      </c>
      <c r="D3" s="49" t="s">
        <v>4</v>
      </c>
      <c r="E3" s="49" t="s">
        <v>19</v>
      </c>
      <c r="F3" s="49" t="s">
        <v>54</v>
      </c>
      <c r="G3" s="49" t="s">
        <v>32</v>
      </c>
      <c r="H3" s="49" t="s">
        <v>33</v>
      </c>
      <c r="I3" s="41" t="s">
        <v>20</v>
      </c>
      <c r="J3" s="49" t="s">
        <v>5</v>
      </c>
      <c r="K3" s="49" t="s">
        <v>6</v>
      </c>
      <c r="L3" s="13" t="s">
        <v>7</v>
      </c>
      <c r="M3" s="19" t="s">
        <v>28</v>
      </c>
      <c r="N3" s="18" t="s">
        <v>26</v>
      </c>
      <c r="O3" s="32" t="s">
        <v>27</v>
      </c>
    </row>
    <row r="4" spans="1:15" x14ac:dyDescent="0.25">
      <c r="A4" s="86">
        <v>1</v>
      </c>
      <c r="B4" s="88" t="s">
        <v>43</v>
      </c>
      <c r="C4" s="88">
        <v>64</v>
      </c>
      <c r="D4" s="88" t="s">
        <v>40</v>
      </c>
      <c r="E4" s="90">
        <f>+N4</f>
        <v>55.652173913043484</v>
      </c>
      <c r="F4" s="92">
        <v>2</v>
      </c>
      <c r="G4" s="92">
        <v>1</v>
      </c>
      <c r="H4" s="92">
        <v>300</v>
      </c>
      <c r="I4" s="88">
        <v>300</v>
      </c>
      <c r="J4" s="5" t="s">
        <v>34</v>
      </c>
      <c r="K4" s="5"/>
      <c r="L4" s="6">
        <v>100</v>
      </c>
      <c r="M4" s="17">
        <f>+((100-N4)*O4/100)-SUM(L4:L16)</f>
        <v>8.9999999999999716</v>
      </c>
      <c r="N4" s="20">
        <f>C4/(I4*O4/1200)%</f>
        <v>55.652173913043484</v>
      </c>
      <c r="O4" s="34">
        <v>460</v>
      </c>
    </row>
    <row r="5" spans="1:15" x14ac:dyDescent="0.25">
      <c r="A5" s="87"/>
      <c r="B5" s="89"/>
      <c r="C5" s="89"/>
      <c r="D5" s="89"/>
      <c r="E5" s="91"/>
      <c r="F5" s="93"/>
      <c r="G5" s="93"/>
      <c r="H5" s="93"/>
      <c r="I5" s="89"/>
      <c r="J5" s="5" t="s">
        <v>35</v>
      </c>
      <c r="K5" s="5"/>
      <c r="L5" s="14">
        <v>25</v>
      </c>
      <c r="M5" s="17"/>
      <c r="N5" s="20"/>
      <c r="O5" s="34"/>
    </row>
    <row r="6" spans="1:15" x14ac:dyDescent="0.25">
      <c r="A6" s="87"/>
      <c r="B6" s="89"/>
      <c r="C6" s="89"/>
      <c r="D6" s="89"/>
      <c r="E6" s="91"/>
      <c r="F6" s="93"/>
      <c r="G6" s="93"/>
      <c r="H6" s="93"/>
      <c r="I6" s="89"/>
      <c r="J6" s="5" t="s">
        <v>38</v>
      </c>
      <c r="K6" s="5"/>
      <c r="L6" s="14">
        <v>15</v>
      </c>
      <c r="M6" s="17"/>
      <c r="N6" s="20"/>
      <c r="O6" s="34"/>
    </row>
    <row r="7" spans="1:15" x14ac:dyDescent="0.25">
      <c r="A7" s="87"/>
      <c r="B7" s="89"/>
      <c r="C7" s="89"/>
      <c r="D7" s="89"/>
      <c r="E7" s="91"/>
      <c r="F7" s="93"/>
      <c r="G7" s="93"/>
      <c r="H7" s="93"/>
      <c r="I7" s="89"/>
      <c r="J7" s="5" t="s">
        <v>39</v>
      </c>
      <c r="K7" s="5"/>
      <c r="L7" s="14">
        <v>15</v>
      </c>
      <c r="M7" s="17"/>
      <c r="N7" s="20"/>
      <c r="O7" s="34"/>
    </row>
    <row r="8" spans="1:15" x14ac:dyDescent="0.25">
      <c r="A8" s="87"/>
      <c r="B8" s="89"/>
      <c r="C8" s="89"/>
      <c r="D8" s="89"/>
      <c r="E8" s="91"/>
      <c r="F8" s="93"/>
      <c r="G8" s="93"/>
      <c r="H8" s="93"/>
      <c r="I8" s="89"/>
      <c r="J8" s="5" t="s">
        <v>36</v>
      </c>
      <c r="K8" s="5"/>
      <c r="L8" s="14">
        <v>20</v>
      </c>
      <c r="M8" s="17"/>
      <c r="N8" s="20"/>
      <c r="O8" s="34"/>
    </row>
    <row r="9" spans="1:15" x14ac:dyDescent="0.25">
      <c r="A9" s="87"/>
      <c r="B9" s="89"/>
      <c r="C9" s="89"/>
      <c r="D9" s="89"/>
      <c r="E9" s="91"/>
      <c r="F9" s="94"/>
      <c r="G9" s="94"/>
      <c r="H9" s="94"/>
      <c r="I9" s="89"/>
      <c r="J9" s="1" t="s">
        <v>37</v>
      </c>
      <c r="K9" s="1"/>
      <c r="L9" s="2">
        <v>20</v>
      </c>
      <c r="M9" s="17"/>
      <c r="N9" s="20"/>
      <c r="O9" s="34"/>
    </row>
    <row r="10" spans="1:15" hidden="1" x14ac:dyDescent="0.25">
      <c r="A10" s="86">
        <v>2</v>
      </c>
      <c r="B10" s="88"/>
      <c r="C10" s="88"/>
      <c r="D10" s="88"/>
      <c r="E10" s="90">
        <f>+N10</f>
        <v>0</v>
      </c>
      <c r="F10" s="92">
        <v>2</v>
      </c>
      <c r="G10" s="92">
        <v>1</v>
      </c>
      <c r="H10" s="92">
        <v>350</v>
      </c>
      <c r="I10" s="88">
        <v>400</v>
      </c>
      <c r="J10" s="5"/>
      <c r="K10" s="5"/>
      <c r="L10" s="14"/>
      <c r="M10" s="17">
        <f>+((100-N10)*O10/100)-SUM(L10:L16)</f>
        <v>460</v>
      </c>
      <c r="N10" s="20">
        <f>C10/(I10*O10/1200)%</f>
        <v>0</v>
      </c>
      <c r="O10" s="34">
        <v>460</v>
      </c>
    </row>
    <row r="11" spans="1:15" hidden="1" x14ac:dyDescent="0.25">
      <c r="A11" s="87"/>
      <c r="B11" s="89"/>
      <c r="C11" s="89"/>
      <c r="D11" s="89"/>
      <c r="E11" s="91"/>
      <c r="F11" s="93"/>
      <c r="G11" s="93"/>
      <c r="H11" s="93"/>
      <c r="I11" s="89"/>
      <c r="J11" s="5"/>
      <c r="K11" s="5"/>
      <c r="L11" s="14"/>
      <c r="M11" s="17"/>
      <c r="N11" s="17"/>
      <c r="O11" s="35"/>
    </row>
    <row r="12" spans="1:15" hidden="1" x14ac:dyDescent="0.25">
      <c r="A12" s="87"/>
      <c r="B12" s="89"/>
      <c r="C12" s="89"/>
      <c r="D12" s="89"/>
      <c r="E12" s="91"/>
      <c r="F12" s="93"/>
      <c r="G12" s="93"/>
      <c r="H12" s="93"/>
      <c r="I12" s="89"/>
      <c r="J12" s="5"/>
      <c r="K12" s="5"/>
      <c r="L12" s="14"/>
      <c r="M12" s="17"/>
      <c r="N12" s="17"/>
      <c r="O12" s="35"/>
    </row>
    <row r="13" spans="1:15" hidden="1" x14ac:dyDescent="0.25">
      <c r="A13" s="87"/>
      <c r="B13" s="89"/>
      <c r="C13" s="89"/>
      <c r="D13" s="89"/>
      <c r="E13" s="91"/>
      <c r="F13" s="93"/>
      <c r="G13" s="93"/>
      <c r="H13" s="93"/>
      <c r="I13" s="89"/>
      <c r="J13" s="5"/>
      <c r="K13" s="5"/>
      <c r="L13" s="14"/>
      <c r="M13" s="17"/>
      <c r="N13" s="17"/>
      <c r="O13" s="35"/>
    </row>
    <row r="14" spans="1:15" hidden="1" x14ac:dyDescent="0.25">
      <c r="A14" s="87"/>
      <c r="B14" s="89"/>
      <c r="C14" s="89"/>
      <c r="D14" s="89"/>
      <c r="E14" s="91"/>
      <c r="F14" s="93"/>
      <c r="G14" s="93"/>
      <c r="H14" s="93"/>
      <c r="I14" s="89"/>
      <c r="J14" s="5"/>
      <c r="K14" s="5"/>
      <c r="L14" s="14"/>
      <c r="M14" s="17"/>
      <c r="N14" s="17"/>
      <c r="O14" s="35"/>
    </row>
    <row r="15" spans="1:15" hidden="1" x14ac:dyDescent="0.25">
      <c r="A15" s="87"/>
      <c r="B15" s="89"/>
      <c r="C15" s="89"/>
      <c r="D15" s="89"/>
      <c r="E15" s="91"/>
      <c r="F15" s="93"/>
      <c r="G15" s="93"/>
      <c r="H15" s="93"/>
      <c r="I15" s="89"/>
      <c r="J15" s="5"/>
      <c r="K15" s="5"/>
      <c r="L15" s="14"/>
      <c r="M15" s="17"/>
      <c r="N15" s="17"/>
      <c r="O15" s="35"/>
    </row>
    <row r="16" spans="1:15" hidden="1" x14ac:dyDescent="0.25">
      <c r="A16" s="87"/>
      <c r="B16" s="89"/>
      <c r="C16" s="89"/>
      <c r="D16" s="89"/>
      <c r="E16" s="91"/>
      <c r="F16" s="94"/>
      <c r="G16" s="94"/>
      <c r="H16" s="94"/>
      <c r="I16" s="89"/>
      <c r="J16" s="51"/>
      <c r="K16" s="51"/>
      <c r="L16" s="15"/>
      <c r="M16" s="17"/>
      <c r="N16" s="17"/>
      <c r="O16" s="35"/>
    </row>
    <row r="17" spans="1:15" x14ac:dyDescent="0.25">
      <c r="A17" s="86">
        <v>3</v>
      </c>
      <c r="B17" s="88" t="s">
        <v>44</v>
      </c>
      <c r="C17" s="88">
        <v>140</v>
      </c>
      <c r="D17" s="88" t="s">
        <v>41</v>
      </c>
      <c r="E17" s="90">
        <f>+N17</f>
        <v>68.908941755537327</v>
      </c>
      <c r="F17" s="92">
        <v>1</v>
      </c>
      <c r="G17" s="92">
        <v>2</v>
      </c>
      <c r="H17" s="92">
        <v>600</v>
      </c>
      <c r="I17" s="88">
        <v>530</v>
      </c>
      <c r="J17" s="5" t="s">
        <v>55</v>
      </c>
      <c r="K17" s="51"/>
      <c r="L17" s="6"/>
      <c r="M17" s="17">
        <f>+((100-N17)*O17/100)-SUM(L17:L25)</f>
        <v>8.0188679245283083</v>
      </c>
      <c r="N17" s="20">
        <f>C17/(I17*O17/1200)%</f>
        <v>68.908941755537327</v>
      </c>
      <c r="O17" s="34">
        <v>460</v>
      </c>
    </row>
    <row r="18" spans="1:15" x14ac:dyDescent="0.25">
      <c r="A18" s="87"/>
      <c r="B18" s="89"/>
      <c r="C18" s="89"/>
      <c r="D18" s="89"/>
      <c r="E18" s="91"/>
      <c r="F18" s="93"/>
      <c r="G18" s="93"/>
      <c r="H18" s="93"/>
      <c r="I18" s="89"/>
      <c r="J18" s="5" t="s">
        <v>39</v>
      </c>
      <c r="K18" s="60"/>
      <c r="L18" s="16">
        <v>15</v>
      </c>
      <c r="M18" s="17"/>
      <c r="N18" s="20"/>
      <c r="O18" s="34"/>
    </row>
    <row r="19" spans="1:15" x14ac:dyDescent="0.25">
      <c r="A19" s="87"/>
      <c r="B19" s="89"/>
      <c r="C19" s="89"/>
      <c r="D19" s="89"/>
      <c r="E19" s="91"/>
      <c r="F19" s="93"/>
      <c r="G19" s="93"/>
      <c r="H19" s="93"/>
      <c r="I19" s="89"/>
      <c r="J19" s="5" t="s">
        <v>56</v>
      </c>
      <c r="K19" s="60"/>
      <c r="L19" s="16">
        <v>20</v>
      </c>
      <c r="M19" s="17"/>
      <c r="N19" s="20"/>
      <c r="O19" s="34"/>
    </row>
    <row r="20" spans="1:15" x14ac:dyDescent="0.25">
      <c r="A20" s="87"/>
      <c r="B20" s="89"/>
      <c r="C20" s="89"/>
      <c r="D20" s="89"/>
      <c r="E20" s="91"/>
      <c r="F20" s="93"/>
      <c r="G20" s="93"/>
      <c r="H20" s="93"/>
      <c r="I20" s="89"/>
      <c r="J20" s="5" t="s">
        <v>35</v>
      </c>
      <c r="K20" s="60"/>
      <c r="L20" s="16">
        <v>20</v>
      </c>
      <c r="M20" s="17"/>
      <c r="N20" s="20"/>
      <c r="O20" s="34"/>
    </row>
    <row r="21" spans="1:15" x14ac:dyDescent="0.25">
      <c r="A21" s="87"/>
      <c r="B21" s="89"/>
      <c r="C21" s="89"/>
      <c r="D21" s="89"/>
      <c r="E21" s="91"/>
      <c r="F21" s="93"/>
      <c r="G21" s="93"/>
      <c r="H21" s="93"/>
      <c r="I21" s="89"/>
      <c r="J21" s="5" t="s">
        <v>57</v>
      </c>
      <c r="K21" s="60"/>
      <c r="L21" s="16">
        <v>20</v>
      </c>
      <c r="M21" s="17"/>
      <c r="N21" s="20"/>
      <c r="O21" s="34"/>
    </row>
    <row r="22" spans="1:15" x14ac:dyDescent="0.25">
      <c r="A22" s="87"/>
      <c r="B22" s="89"/>
      <c r="C22" s="89"/>
      <c r="D22" s="89"/>
      <c r="E22" s="91"/>
      <c r="F22" s="93"/>
      <c r="G22" s="93"/>
      <c r="H22" s="93"/>
      <c r="I22" s="89"/>
      <c r="J22" s="5" t="s">
        <v>38</v>
      </c>
      <c r="K22" s="60"/>
      <c r="L22" s="16">
        <v>10</v>
      </c>
      <c r="M22" s="17"/>
      <c r="N22" s="20"/>
      <c r="O22" s="34"/>
    </row>
    <row r="23" spans="1:15" x14ac:dyDescent="0.25">
      <c r="A23" s="87"/>
      <c r="B23" s="89"/>
      <c r="C23" s="89"/>
      <c r="D23" s="89"/>
      <c r="E23" s="91"/>
      <c r="F23" s="93"/>
      <c r="G23" s="93"/>
      <c r="H23" s="93"/>
      <c r="I23" s="89"/>
      <c r="J23" s="5" t="s">
        <v>39</v>
      </c>
      <c r="K23" s="60"/>
      <c r="L23" s="16">
        <v>15</v>
      </c>
      <c r="M23" s="17"/>
      <c r="N23" s="20"/>
      <c r="O23" s="34"/>
    </row>
    <row r="24" spans="1:15" x14ac:dyDescent="0.25">
      <c r="A24" s="87"/>
      <c r="B24" s="89"/>
      <c r="C24" s="89"/>
      <c r="D24" s="89"/>
      <c r="E24" s="91"/>
      <c r="F24" s="93"/>
      <c r="G24" s="93"/>
      <c r="H24" s="93"/>
      <c r="I24" s="89"/>
      <c r="J24" s="5" t="s">
        <v>56</v>
      </c>
      <c r="K24" s="60"/>
      <c r="L24" s="16">
        <v>15</v>
      </c>
      <c r="M24" s="17"/>
      <c r="N24" s="20"/>
      <c r="O24" s="34"/>
    </row>
    <row r="25" spans="1:15" x14ac:dyDescent="0.25">
      <c r="A25" s="87"/>
      <c r="B25" s="89"/>
      <c r="C25" s="89"/>
      <c r="D25" s="89"/>
      <c r="E25" s="91"/>
      <c r="F25" s="94"/>
      <c r="G25" s="94"/>
      <c r="H25" s="94"/>
      <c r="I25" s="89"/>
      <c r="J25" s="5" t="s">
        <v>35</v>
      </c>
      <c r="K25" s="5"/>
      <c r="L25" s="14">
        <v>20</v>
      </c>
      <c r="M25" s="17"/>
      <c r="N25" s="17"/>
      <c r="O25" s="35"/>
    </row>
    <row r="26" spans="1:15" x14ac:dyDescent="0.25">
      <c r="A26" s="86">
        <v>4</v>
      </c>
      <c r="B26" s="88" t="s">
        <v>45</v>
      </c>
      <c r="C26" s="88">
        <v>158</v>
      </c>
      <c r="D26" s="88" t="s">
        <v>40</v>
      </c>
      <c r="E26" s="90">
        <f>+N26</f>
        <v>71.064467766116934</v>
      </c>
      <c r="F26" s="92">
        <v>2</v>
      </c>
      <c r="G26" s="92">
        <v>1</v>
      </c>
      <c r="H26" s="90">
        <v>600</v>
      </c>
      <c r="I26" s="88">
        <v>580</v>
      </c>
      <c r="J26" s="5" t="s">
        <v>58</v>
      </c>
      <c r="K26" s="5"/>
      <c r="L26" s="14"/>
      <c r="M26" s="17">
        <f>+((100-N26)*O26/100)-SUM(L26:L36)</f>
        <v>3.1034482758620925</v>
      </c>
      <c r="N26" s="20">
        <f>C26/(I26*O26/1200)%</f>
        <v>71.064467766116934</v>
      </c>
      <c r="O26" s="34">
        <v>460</v>
      </c>
    </row>
    <row r="27" spans="1:15" x14ac:dyDescent="0.25">
      <c r="A27" s="87"/>
      <c r="B27" s="89"/>
      <c r="C27" s="89"/>
      <c r="D27" s="89"/>
      <c r="E27" s="91"/>
      <c r="F27" s="93"/>
      <c r="G27" s="93"/>
      <c r="H27" s="91"/>
      <c r="I27" s="89"/>
      <c r="J27" s="5" t="s">
        <v>59</v>
      </c>
      <c r="K27" s="5"/>
      <c r="L27" s="14">
        <v>10</v>
      </c>
      <c r="M27" s="17"/>
      <c r="N27" s="20"/>
      <c r="O27" s="34"/>
    </row>
    <row r="28" spans="1:15" x14ac:dyDescent="0.25">
      <c r="A28" s="87"/>
      <c r="B28" s="89"/>
      <c r="C28" s="89"/>
      <c r="D28" s="89"/>
      <c r="E28" s="91"/>
      <c r="F28" s="93"/>
      <c r="G28" s="93"/>
      <c r="H28" s="91"/>
      <c r="I28" s="89"/>
      <c r="J28" s="5" t="s">
        <v>60</v>
      </c>
      <c r="K28" s="5"/>
      <c r="L28" s="14">
        <v>10</v>
      </c>
      <c r="M28" s="17"/>
      <c r="N28" s="20"/>
      <c r="O28" s="34"/>
    </row>
    <row r="29" spans="1:15" x14ac:dyDescent="0.25">
      <c r="A29" s="87"/>
      <c r="B29" s="89"/>
      <c r="C29" s="89"/>
      <c r="D29" s="89"/>
      <c r="E29" s="91"/>
      <c r="F29" s="93"/>
      <c r="G29" s="93"/>
      <c r="H29" s="91"/>
      <c r="I29" s="89"/>
      <c r="J29" s="5" t="s">
        <v>61</v>
      </c>
      <c r="K29" s="5"/>
      <c r="L29" s="14">
        <v>15</v>
      </c>
      <c r="M29" s="17"/>
      <c r="N29" s="20"/>
      <c r="O29" s="34"/>
    </row>
    <row r="30" spans="1:15" x14ac:dyDescent="0.25">
      <c r="A30" s="87"/>
      <c r="B30" s="89"/>
      <c r="C30" s="89"/>
      <c r="D30" s="89"/>
      <c r="E30" s="91"/>
      <c r="F30" s="93"/>
      <c r="G30" s="93"/>
      <c r="H30" s="91"/>
      <c r="I30" s="89"/>
      <c r="J30" s="5" t="s">
        <v>62</v>
      </c>
      <c r="K30" s="5"/>
      <c r="L30" s="14">
        <v>15</v>
      </c>
      <c r="M30" s="17"/>
      <c r="N30" s="20"/>
      <c r="O30" s="34"/>
    </row>
    <row r="31" spans="1:15" x14ac:dyDescent="0.25">
      <c r="A31" s="87"/>
      <c r="B31" s="89"/>
      <c r="C31" s="89"/>
      <c r="D31" s="89"/>
      <c r="E31" s="91"/>
      <c r="F31" s="93"/>
      <c r="G31" s="93"/>
      <c r="H31" s="91"/>
      <c r="I31" s="89"/>
      <c r="J31" s="5" t="s">
        <v>63</v>
      </c>
      <c r="K31" s="5"/>
      <c r="L31" s="14">
        <v>20</v>
      </c>
      <c r="M31" s="17"/>
      <c r="N31" s="20"/>
      <c r="O31" s="34"/>
    </row>
    <row r="32" spans="1:15" x14ac:dyDescent="0.25">
      <c r="A32" s="87"/>
      <c r="B32" s="89"/>
      <c r="C32" s="89"/>
      <c r="D32" s="89"/>
      <c r="E32" s="91"/>
      <c r="F32" s="93"/>
      <c r="G32" s="93"/>
      <c r="H32" s="91"/>
      <c r="I32" s="89"/>
      <c r="J32" s="5" t="s">
        <v>59</v>
      </c>
      <c r="K32" s="5"/>
      <c r="L32" s="6">
        <v>15</v>
      </c>
      <c r="M32" s="17"/>
      <c r="N32" s="17"/>
      <c r="O32" s="35"/>
    </row>
    <row r="33" spans="1:19" x14ac:dyDescent="0.25">
      <c r="A33" s="87"/>
      <c r="B33" s="89"/>
      <c r="C33" s="89"/>
      <c r="D33" s="89"/>
      <c r="E33" s="91"/>
      <c r="F33" s="93"/>
      <c r="G33" s="93"/>
      <c r="H33" s="91"/>
      <c r="I33" s="89"/>
      <c r="J33" s="5" t="s">
        <v>60</v>
      </c>
      <c r="K33" s="5"/>
      <c r="L33" s="6">
        <v>15</v>
      </c>
      <c r="M33" s="17"/>
      <c r="N33" s="17"/>
      <c r="O33" s="35"/>
    </row>
    <row r="34" spans="1:19" x14ac:dyDescent="0.25">
      <c r="A34" s="87"/>
      <c r="B34" s="89"/>
      <c r="C34" s="89"/>
      <c r="D34" s="89"/>
      <c r="E34" s="91"/>
      <c r="F34" s="93"/>
      <c r="G34" s="93"/>
      <c r="H34" s="91"/>
      <c r="I34" s="89"/>
      <c r="J34" s="5" t="s">
        <v>61</v>
      </c>
      <c r="K34" s="5"/>
      <c r="L34" s="6">
        <v>10</v>
      </c>
      <c r="M34" s="17"/>
      <c r="N34" s="17"/>
      <c r="O34" s="35"/>
    </row>
    <row r="35" spans="1:19" x14ac:dyDescent="0.25">
      <c r="A35" s="87"/>
      <c r="B35" s="89"/>
      <c r="C35" s="89"/>
      <c r="D35" s="89"/>
      <c r="E35" s="91"/>
      <c r="F35" s="93"/>
      <c r="G35" s="93"/>
      <c r="H35" s="91"/>
      <c r="I35" s="89"/>
      <c r="J35" s="5" t="s">
        <v>64</v>
      </c>
      <c r="K35" s="5"/>
      <c r="L35" s="6">
        <v>10</v>
      </c>
      <c r="M35" s="17"/>
      <c r="N35" s="17"/>
      <c r="O35" s="35"/>
    </row>
    <row r="36" spans="1:19" x14ac:dyDescent="0.25">
      <c r="A36" s="87"/>
      <c r="B36" s="89"/>
      <c r="C36" s="89"/>
      <c r="D36" s="89"/>
      <c r="E36" s="91"/>
      <c r="F36" s="94"/>
      <c r="G36" s="94"/>
      <c r="H36" s="95"/>
      <c r="I36" s="89"/>
      <c r="J36" s="5" t="s">
        <v>61</v>
      </c>
      <c r="K36" s="5"/>
      <c r="L36" s="6">
        <v>10</v>
      </c>
      <c r="M36" s="17"/>
      <c r="N36" s="17"/>
      <c r="O36" s="35"/>
    </row>
    <row r="37" spans="1:19" x14ac:dyDescent="0.25">
      <c r="A37" s="98">
        <v>5</v>
      </c>
      <c r="B37" s="97" t="s">
        <v>46</v>
      </c>
      <c r="C37" s="97">
        <v>130</v>
      </c>
      <c r="D37" s="97" t="s">
        <v>40</v>
      </c>
      <c r="E37" s="96">
        <f>+N37</f>
        <v>62.26053639846743</v>
      </c>
      <c r="F37" s="92">
        <v>2</v>
      </c>
      <c r="G37" s="92">
        <v>3</v>
      </c>
      <c r="H37" s="92">
        <v>600</v>
      </c>
      <c r="I37" s="97">
        <v>580</v>
      </c>
      <c r="J37" s="5" t="s">
        <v>58</v>
      </c>
      <c r="K37" s="5"/>
      <c r="L37" s="6"/>
      <c r="M37" s="17">
        <f>+((100-N37)*O37/100)-SUM(L37:L41)</f>
        <v>7.9310344827586192</v>
      </c>
      <c r="N37" s="20">
        <f>C37/(I37*O37/500)%</f>
        <v>62.26053639846743</v>
      </c>
      <c r="O37" s="34">
        <v>180</v>
      </c>
    </row>
    <row r="38" spans="1:19" x14ac:dyDescent="0.25">
      <c r="A38" s="98"/>
      <c r="B38" s="97"/>
      <c r="C38" s="97"/>
      <c r="D38" s="97"/>
      <c r="E38" s="96"/>
      <c r="F38" s="93"/>
      <c r="G38" s="93"/>
      <c r="H38" s="93"/>
      <c r="I38" s="97"/>
      <c r="J38" s="5" t="s">
        <v>35</v>
      </c>
      <c r="K38" s="5"/>
      <c r="L38" s="6">
        <v>15</v>
      </c>
      <c r="M38" s="17"/>
      <c r="N38" s="20"/>
      <c r="O38" s="34"/>
    </row>
    <row r="39" spans="1:19" x14ac:dyDescent="0.25">
      <c r="A39" s="98"/>
      <c r="B39" s="97"/>
      <c r="C39" s="97"/>
      <c r="D39" s="97"/>
      <c r="E39" s="96"/>
      <c r="F39" s="93"/>
      <c r="G39" s="93"/>
      <c r="H39" s="93"/>
      <c r="I39" s="97"/>
      <c r="J39" s="5" t="s">
        <v>59</v>
      </c>
      <c r="K39" s="5"/>
      <c r="L39" s="6">
        <v>10</v>
      </c>
      <c r="M39" s="17"/>
      <c r="N39" s="20"/>
      <c r="O39" s="34"/>
    </row>
    <row r="40" spans="1:19" x14ac:dyDescent="0.25">
      <c r="A40" s="98"/>
      <c r="B40" s="97"/>
      <c r="C40" s="97"/>
      <c r="D40" s="97"/>
      <c r="E40" s="96"/>
      <c r="F40" s="93"/>
      <c r="G40" s="93"/>
      <c r="H40" s="93"/>
      <c r="I40" s="97"/>
      <c r="J40" s="5" t="s">
        <v>65</v>
      </c>
      <c r="K40" s="5"/>
      <c r="L40" s="6">
        <v>15</v>
      </c>
      <c r="M40" s="17"/>
      <c r="N40" s="20"/>
      <c r="O40" s="34"/>
    </row>
    <row r="41" spans="1:19" x14ac:dyDescent="0.25">
      <c r="A41" s="98"/>
      <c r="B41" s="97"/>
      <c r="C41" s="97"/>
      <c r="D41" s="97"/>
      <c r="E41" s="96"/>
      <c r="F41" s="93"/>
      <c r="G41" s="93"/>
      <c r="H41" s="93"/>
      <c r="I41" s="97"/>
      <c r="J41" s="5" t="s">
        <v>60</v>
      </c>
      <c r="K41" s="5"/>
      <c r="L41" s="6">
        <v>20</v>
      </c>
      <c r="M41" s="17"/>
      <c r="N41" s="20"/>
      <c r="O41" s="34"/>
      <c r="S41" s="24" t="e">
        <f>#REF!/10000</f>
        <v>#REF!</v>
      </c>
    </row>
    <row r="42" spans="1:19" x14ac:dyDescent="0.25">
      <c r="A42" s="97">
        <v>6</v>
      </c>
      <c r="B42" s="97" t="s">
        <v>47</v>
      </c>
      <c r="C42" s="97">
        <v>332</v>
      </c>
      <c r="D42" s="97" t="s">
        <v>8</v>
      </c>
      <c r="E42" s="96">
        <f>+N42</f>
        <v>62.218890554722634</v>
      </c>
      <c r="F42" s="137">
        <v>1</v>
      </c>
      <c r="G42" s="137">
        <v>3</v>
      </c>
      <c r="H42" s="137">
        <v>600</v>
      </c>
      <c r="I42" s="97">
        <v>580</v>
      </c>
      <c r="J42" s="44" t="s">
        <v>64</v>
      </c>
      <c r="K42" s="58"/>
      <c r="L42" s="43"/>
      <c r="M42" s="17">
        <f>+((100-N42)*O42/100)-SUM(L42:L50)</f>
        <v>8.7931034482758719</v>
      </c>
      <c r="N42" s="20">
        <f>C42/(I42*O42/500)%</f>
        <v>62.218890554722634</v>
      </c>
      <c r="O42" s="34">
        <v>460</v>
      </c>
    </row>
    <row r="43" spans="1:19" x14ac:dyDescent="0.25">
      <c r="A43" s="97"/>
      <c r="B43" s="97"/>
      <c r="C43" s="97"/>
      <c r="D43" s="97"/>
      <c r="E43" s="96"/>
      <c r="F43" s="137"/>
      <c r="G43" s="137"/>
      <c r="H43" s="137"/>
      <c r="I43" s="97"/>
      <c r="J43" s="53" t="s">
        <v>39</v>
      </c>
      <c r="K43" s="7"/>
      <c r="L43" s="50">
        <v>30</v>
      </c>
      <c r="M43" s="17"/>
      <c r="N43" s="20"/>
      <c r="O43" s="34"/>
    </row>
    <row r="44" spans="1:19" x14ac:dyDescent="0.25">
      <c r="A44" s="97"/>
      <c r="B44" s="97"/>
      <c r="C44" s="97"/>
      <c r="D44" s="97"/>
      <c r="E44" s="96"/>
      <c r="F44" s="137"/>
      <c r="G44" s="137"/>
      <c r="H44" s="137"/>
      <c r="I44" s="97"/>
      <c r="J44" s="61" t="s">
        <v>38</v>
      </c>
      <c r="K44" s="7"/>
      <c r="L44" s="59">
        <v>10</v>
      </c>
      <c r="M44" s="17"/>
      <c r="N44" s="20"/>
      <c r="O44" s="34"/>
    </row>
    <row r="45" spans="1:19" x14ac:dyDescent="0.25">
      <c r="A45" s="97"/>
      <c r="B45" s="97"/>
      <c r="C45" s="97"/>
      <c r="D45" s="97"/>
      <c r="E45" s="96"/>
      <c r="F45" s="137"/>
      <c r="G45" s="137"/>
      <c r="H45" s="137"/>
      <c r="I45" s="97"/>
      <c r="J45" s="61" t="s">
        <v>38</v>
      </c>
      <c r="K45" s="7"/>
      <c r="L45" s="59">
        <v>15</v>
      </c>
      <c r="M45" s="17"/>
      <c r="N45" s="20"/>
      <c r="O45" s="34"/>
    </row>
    <row r="46" spans="1:19" x14ac:dyDescent="0.25">
      <c r="A46" s="97"/>
      <c r="B46" s="97"/>
      <c r="C46" s="97"/>
      <c r="D46" s="97"/>
      <c r="E46" s="96"/>
      <c r="F46" s="137"/>
      <c r="G46" s="137"/>
      <c r="H46" s="137"/>
      <c r="I46" s="97"/>
      <c r="J46" s="61" t="s">
        <v>38</v>
      </c>
      <c r="K46" s="7"/>
      <c r="L46" s="59">
        <v>25</v>
      </c>
      <c r="M46" s="17"/>
      <c r="N46" s="20"/>
      <c r="O46" s="34"/>
    </row>
    <row r="47" spans="1:19" x14ac:dyDescent="0.25">
      <c r="A47" s="97"/>
      <c r="B47" s="97"/>
      <c r="C47" s="97"/>
      <c r="D47" s="97"/>
      <c r="E47" s="96"/>
      <c r="F47" s="137"/>
      <c r="G47" s="137"/>
      <c r="H47" s="137"/>
      <c r="I47" s="97"/>
      <c r="J47" s="61" t="s">
        <v>38</v>
      </c>
      <c r="K47" s="7"/>
      <c r="L47" s="59">
        <v>30</v>
      </c>
      <c r="M47" s="17"/>
      <c r="N47" s="20"/>
      <c r="O47" s="34"/>
    </row>
    <row r="48" spans="1:19" x14ac:dyDescent="0.25">
      <c r="A48" s="97"/>
      <c r="B48" s="97"/>
      <c r="C48" s="97"/>
      <c r="D48" s="97"/>
      <c r="E48" s="96"/>
      <c r="F48" s="137"/>
      <c r="G48" s="137"/>
      <c r="H48" s="137"/>
      <c r="I48" s="97"/>
      <c r="J48" s="61" t="s">
        <v>57</v>
      </c>
      <c r="K48" s="7"/>
      <c r="L48" s="59">
        <v>15</v>
      </c>
      <c r="M48" s="17"/>
      <c r="N48" s="20"/>
      <c r="O48" s="34"/>
    </row>
    <row r="49" spans="1:15" x14ac:dyDescent="0.25">
      <c r="A49" s="97"/>
      <c r="B49" s="97"/>
      <c r="C49" s="97"/>
      <c r="D49" s="97"/>
      <c r="E49" s="96"/>
      <c r="F49" s="137"/>
      <c r="G49" s="137"/>
      <c r="H49" s="137"/>
      <c r="I49" s="97"/>
      <c r="J49" s="61" t="s">
        <v>58</v>
      </c>
      <c r="K49" s="7"/>
      <c r="L49" s="59">
        <v>20</v>
      </c>
      <c r="M49" s="17"/>
      <c r="N49" s="20"/>
      <c r="O49" s="34"/>
    </row>
    <row r="50" spans="1:15" x14ac:dyDescent="0.25">
      <c r="A50" s="97"/>
      <c r="B50" s="97"/>
      <c r="C50" s="97"/>
      <c r="D50" s="97"/>
      <c r="E50" s="96"/>
      <c r="F50" s="137"/>
      <c r="G50" s="137"/>
      <c r="H50" s="137"/>
      <c r="I50" s="97"/>
      <c r="J50" s="42" t="s">
        <v>35</v>
      </c>
      <c r="K50" s="42"/>
      <c r="L50" s="43">
        <v>20</v>
      </c>
      <c r="M50" s="17"/>
      <c r="N50" s="20"/>
      <c r="O50" s="34"/>
    </row>
    <row r="51" spans="1:15" x14ac:dyDescent="0.25">
      <c r="A51" s="86">
        <v>7</v>
      </c>
      <c r="B51" s="88" t="s">
        <v>48</v>
      </c>
      <c r="C51" s="88">
        <v>230</v>
      </c>
      <c r="D51" s="88" t="s">
        <v>8</v>
      </c>
      <c r="E51" s="90">
        <f>+N51</f>
        <v>83.333333333333343</v>
      </c>
      <c r="F51" s="92">
        <v>2</v>
      </c>
      <c r="G51" s="92">
        <v>2</v>
      </c>
      <c r="H51" s="92">
        <v>300</v>
      </c>
      <c r="I51" s="88">
        <v>300</v>
      </c>
      <c r="J51" s="52" t="s">
        <v>59</v>
      </c>
      <c r="K51" s="12"/>
      <c r="L51" s="48">
        <v>15</v>
      </c>
      <c r="M51" s="17">
        <f>+((100-N51)*O51/100)-SUM(L51:L54)</f>
        <v>6.6666666666666288</v>
      </c>
      <c r="N51" s="20">
        <f>C51/(I51*O51/500)%</f>
        <v>83.333333333333343</v>
      </c>
      <c r="O51" s="34">
        <v>460</v>
      </c>
    </row>
    <row r="52" spans="1:15" x14ac:dyDescent="0.25">
      <c r="A52" s="87"/>
      <c r="B52" s="89"/>
      <c r="C52" s="89"/>
      <c r="D52" s="89"/>
      <c r="E52" s="91"/>
      <c r="F52" s="93"/>
      <c r="G52" s="93"/>
      <c r="H52" s="93"/>
      <c r="I52" s="89"/>
      <c r="J52" s="52" t="s">
        <v>66</v>
      </c>
      <c r="K52" s="12"/>
      <c r="L52" s="48">
        <v>15</v>
      </c>
      <c r="M52" s="17"/>
      <c r="N52" s="20"/>
      <c r="O52" s="34"/>
    </row>
    <row r="53" spans="1:15" x14ac:dyDescent="0.25">
      <c r="A53" s="87"/>
      <c r="B53" s="89"/>
      <c r="C53" s="89"/>
      <c r="D53" s="89"/>
      <c r="E53" s="91"/>
      <c r="F53" s="93"/>
      <c r="G53" s="93"/>
      <c r="H53" s="93"/>
      <c r="I53" s="89"/>
      <c r="J53" s="52" t="s">
        <v>35</v>
      </c>
      <c r="K53" s="12"/>
      <c r="L53" s="48">
        <v>20</v>
      </c>
      <c r="M53" s="17"/>
      <c r="N53" s="20"/>
      <c r="O53" s="34"/>
    </row>
    <row r="54" spans="1:15" x14ac:dyDescent="0.25">
      <c r="A54" s="87"/>
      <c r="B54" s="89"/>
      <c r="C54" s="89"/>
      <c r="D54" s="89"/>
      <c r="E54" s="91"/>
      <c r="F54" s="93"/>
      <c r="G54" s="93"/>
      <c r="H54" s="93"/>
      <c r="I54" s="89"/>
      <c r="J54" s="52" t="s">
        <v>65</v>
      </c>
      <c r="K54" s="12"/>
      <c r="L54" s="48">
        <v>20</v>
      </c>
      <c r="M54" s="17"/>
      <c r="N54" s="20"/>
      <c r="O54" s="34"/>
    </row>
    <row r="55" spans="1:15" hidden="1" x14ac:dyDescent="0.25">
      <c r="A55" s="86">
        <v>8</v>
      </c>
      <c r="B55" s="88"/>
      <c r="C55" s="88"/>
      <c r="D55" s="88" t="s">
        <v>8</v>
      </c>
      <c r="E55" s="90">
        <f>+N55</f>
        <v>0</v>
      </c>
      <c r="F55" s="92">
        <v>4</v>
      </c>
      <c r="G55" s="92">
        <v>2</v>
      </c>
      <c r="H55" s="92">
        <v>300</v>
      </c>
      <c r="I55" s="88">
        <v>300</v>
      </c>
      <c r="J55" s="5"/>
      <c r="K55" s="12"/>
      <c r="L55" s="6"/>
      <c r="M55" s="17">
        <f>+((100-N55)*O55/100)-SUM(L55:L63)</f>
        <v>460</v>
      </c>
      <c r="N55" s="20">
        <f>C55/(I55*O55/1000)%</f>
        <v>0</v>
      </c>
      <c r="O55" s="34">
        <v>460</v>
      </c>
    </row>
    <row r="56" spans="1:15" hidden="1" x14ac:dyDescent="0.25">
      <c r="A56" s="87"/>
      <c r="B56" s="89"/>
      <c r="C56" s="89"/>
      <c r="D56" s="89"/>
      <c r="E56" s="91"/>
      <c r="F56" s="93"/>
      <c r="G56" s="93"/>
      <c r="H56" s="93"/>
      <c r="I56" s="89"/>
      <c r="J56" s="5"/>
      <c r="K56" s="12"/>
      <c r="L56" s="6"/>
      <c r="M56" s="17"/>
      <c r="N56" s="20"/>
      <c r="O56" s="34"/>
    </row>
    <row r="57" spans="1:15" hidden="1" x14ac:dyDescent="0.25">
      <c r="A57" s="87"/>
      <c r="B57" s="89"/>
      <c r="C57" s="89"/>
      <c r="D57" s="89"/>
      <c r="E57" s="91"/>
      <c r="F57" s="93"/>
      <c r="G57" s="93"/>
      <c r="H57" s="93"/>
      <c r="I57" s="89"/>
      <c r="J57" s="5"/>
      <c r="K57" s="12"/>
      <c r="L57" s="6"/>
      <c r="M57" s="17"/>
      <c r="N57" s="20"/>
      <c r="O57" s="34"/>
    </row>
    <row r="58" spans="1:15" hidden="1" x14ac:dyDescent="0.25">
      <c r="A58" s="87"/>
      <c r="B58" s="89"/>
      <c r="C58" s="89"/>
      <c r="D58" s="89"/>
      <c r="E58" s="91"/>
      <c r="F58" s="93"/>
      <c r="G58" s="93"/>
      <c r="H58" s="93"/>
      <c r="I58" s="89"/>
      <c r="J58" s="5"/>
      <c r="K58" s="12"/>
      <c r="L58" s="6"/>
      <c r="M58" s="17"/>
      <c r="N58" s="20"/>
      <c r="O58" s="34"/>
    </row>
    <row r="59" spans="1:15" hidden="1" x14ac:dyDescent="0.25">
      <c r="A59" s="87"/>
      <c r="B59" s="89"/>
      <c r="C59" s="89"/>
      <c r="D59" s="89"/>
      <c r="E59" s="91"/>
      <c r="F59" s="93"/>
      <c r="G59" s="93"/>
      <c r="H59" s="93"/>
      <c r="I59" s="89"/>
      <c r="J59" s="5"/>
      <c r="K59" s="12"/>
      <c r="L59" s="6"/>
      <c r="M59" s="17"/>
      <c r="N59" s="20"/>
      <c r="O59" s="34"/>
    </row>
    <row r="60" spans="1:15" hidden="1" x14ac:dyDescent="0.25">
      <c r="A60" s="87"/>
      <c r="B60" s="89"/>
      <c r="C60" s="89"/>
      <c r="D60" s="89"/>
      <c r="E60" s="91"/>
      <c r="F60" s="93"/>
      <c r="G60" s="93"/>
      <c r="H60" s="93"/>
      <c r="I60" s="89"/>
      <c r="J60" s="5"/>
      <c r="K60" s="12"/>
      <c r="L60" s="6"/>
      <c r="M60" s="17"/>
      <c r="N60" s="20"/>
      <c r="O60" s="34"/>
    </row>
    <row r="61" spans="1:15" hidden="1" x14ac:dyDescent="0.25">
      <c r="A61" s="87"/>
      <c r="B61" s="89"/>
      <c r="C61" s="89"/>
      <c r="D61" s="89"/>
      <c r="E61" s="91"/>
      <c r="F61" s="93"/>
      <c r="G61" s="93"/>
      <c r="H61" s="93"/>
      <c r="I61" s="89"/>
      <c r="J61" s="5"/>
      <c r="K61" s="12"/>
      <c r="L61" s="6"/>
      <c r="M61" s="17"/>
      <c r="N61" s="20"/>
      <c r="O61" s="34"/>
    </row>
    <row r="62" spans="1:15" hidden="1" x14ac:dyDescent="0.25">
      <c r="A62" s="87"/>
      <c r="B62" s="89"/>
      <c r="C62" s="89"/>
      <c r="D62" s="89"/>
      <c r="E62" s="91"/>
      <c r="F62" s="93"/>
      <c r="G62" s="93"/>
      <c r="H62" s="93"/>
      <c r="I62" s="89"/>
      <c r="J62" s="5"/>
      <c r="K62" s="12"/>
      <c r="L62" s="6"/>
      <c r="M62" s="17"/>
      <c r="N62" s="20"/>
      <c r="O62" s="34"/>
    </row>
    <row r="63" spans="1:15" hidden="1" x14ac:dyDescent="0.25">
      <c r="A63" s="87"/>
      <c r="B63" s="89"/>
      <c r="C63" s="89"/>
      <c r="D63" s="89"/>
      <c r="E63" s="91"/>
      <c r="F63" s="93"/>
      <c r="G63" s="93"/>
      <c r="H63" s="93"/>
      <c r="I63" s="89"/>
      <c r="J63" s="5"/>
      <c r="K63" s="12"/>
      <c r="L63" s="6"/>
      <c r="M63" s="17"/>
      <c r="N63" s="20"/>
      <c r="O63" s="34"/>
    </row>
    <row r="64" spans="1:15" hidden="1" x14ac:dyDescent="0.25">
      <c r="A64" s="86">
        <v>9</v>
      </c>
      <c r="B64" s="88"/>
      <c r="C64" s="88"/>
      <c r="D64" s="88" t="s">
        <v>8</v>
      </c>
      <c r="E64" s="90">
        <f>+N64</f>
        <v>0</v>
      </c>
      <c r="F64" s="92">
        <v>2</v>
      </c>
      <c r="G64" s="92">
        <v>2</v>
      </c>
      <c r="H64" s="92">
        <v>100</v>
      </c>
      <c r="I64" s="88">
        <v>72</v>
      </c>
      <c r="J64" s="3"/>
      <c r="K64" s="54"/>
      <c r="L64" s="2"/>
      <c r="M64" s="17">
        <f>+((100-N64)*O64/100)-SUM(L64:L68)</f>
        <v>120</v>
      </c>
      <c r="N64" s="20">
        <f>C64/(I64*O64/500)%</f>
        <v>0</v>
      </c>
      <c r="O64" s="34">
        <v>120</v>
      </c>
    </row>
    <row r="65" spans="1:18" hidden="1" x14ac:dyDescent="0.25">
      <c r="A65" s="87"/>
      <c r="B65" s="89"/>
      <c r="C65" s="89"/>
      <c r="D65" s="89"/>
      <c r="E65" s="91"/>
      <c r="F65" s="93"/>
      <c r="G65" s="93"/>
      <c r="H65" s="93"/>
      <c r="I65" s="89"/>
      <c r="J65" s="4"/>
      <c r="K65" s="54"/>
      <c r="L65" s="2"/>
      <c r="M65" s="17"/>
      <c r="N65" s="20"/>
      <c r="O65" s="34"/>
    </row>
    <row r="66" spans="1:18" ht="21.75" hidden="1" customHeight="1" x14ac:dyDescent="0.25">
      <c r="A66" s="86">
        <v>10</v>
      </c>
      <c r="B66" s="88"/>
      <c r="C66" s="88"/>
      <c r="D66" s="88"/>
      <c r="E66" s="90">
        <f>+N66</f>
        <v>0</v>
      </c>
      <c r="F66" s="92">
        <v>2</v>
      </c>
      <c r="G66" s="92">
        <v>2</v>
      </c>
      <c r="H66" s="92">
        <v>220</v>
      </c>
      <c r="I66" s="88">
        <v>100</v>
      </c>
      <c r="J66" s="52"/>
      <c r="K66" s="52"/>
      <c r="L66" s="16"/>
      <c r="M66" s="22">
        <f>+((100-N66)*O66/100)-SUM(L66:L72)</f>
        <v>480</v>
      </c>
      <c r="N66" s="26">
        <f>C66/(I66*O66/500)%</f>
        <v>0</v>
      </c>
      <c r="O66" s="36">
        <v>480</v>
      </c>
    </row>
    <row r="67" spans="1:18" hidden="1" x14ac:dyDescent="0.25">
      <c r="A67" s="87"/>
      <c r="B67" s="89"/>
      <c r="C67" s="89"/>
      <c r="D67" s="89"/>
      <c r="E67" s="91"/>
      <c r="F67" s="93"/>
      <c r="G67" s="93"/>
      <c r="H67" s="93"/>
      <c r="I67" s="89"/>
      <c r="J67" s="5"/>
      <c r="K67" s="5"/>
      <c r="L67" s="14"/>
      <c r="M67" s="17"/>
      <c r="N67" s="17"/>
      <c r="O67" s="35"/>
    </row>
    <row r="68" spans="1:18" hidden="1" x14ac:dyDescent="0.25">
      <c r="A68" s="87"/>
      <c r="B68" s="89"/>
      <c r="C68" s="89"/>
      <c r="D68" s="89"/>
      <c r="E68" s="91"/>
      <c r="F68" s="93"/>
      <c r="G68" s="93"/>
      <c r="H68" s="93"/>
      <c r="I68" s="89"/>
      <c r="J68" s="5"/>
      <c r="K68" s="5"/>
      <c r="L68" s="14"/>
      <c r="M68" s="17"/>
      <c r="N68" s="17"/>
      <c r="O68" s="35"/>
    </row>
    <row r="69" spans="1:18" hidden="1" x14ac:dyDescent="0.25">
      <c r="A69" s="87"/>
      <c r="B69" s="89"/>
      <c r="C69" s="89"/>
      <c r="D69" s="89"/>
      <c r="E69" s="91"/>
      <c r="F69" s="93"/>
      <c r="G69" s="93"/>
      <c r="H69" s="93"/>
      <c r="I69" s="89"/>
      <c r="J69" s="5"/>
      <c r="K69" s="5"/>
      <c r="L69" s="14"/>
      <c r="M69" s="17"/>
      <c r="N69" s="17"/>
      <c r="O69" s="35"/>
    </row>
    <row r="70" spans="1:18" hidden="1" x14ac:dyDescent="0.25">
      <c r="A70" s="87"/>
      <c r="B70" s="89"/>
      <c r="C70" s="89"/>
      <c r="D70" s="89"/>
      <c r="E70" s="91"/>
      <c r="F70" s="93"/>
      <c r="G70" s="93"/>
      <c r="H70" s="93"/>
      <c r="I70" s="89"/>
      <c r="J70" s="5"/>
      <c r="K70" s="5"/>
      <c r="L70" s="14"/>
      <c r="M70" s="17"/>
      <c r="N70" s="17"/>
      <c r="O70" s="35"/>
    </row>
    <row r="71" spans="1:18" hidden="1" x14ac:dyDescent="0.25">
      <c r="A71" s="87"/>
      <c r="B71" s="89"/>
      <c r="C71" s="89"/>
      <c r="D71" s="89"/>
      <c r="E71" s="91"/>
      <c r="F71" s="93"/>
      <c r="G71" s="93"/>
      <c r="H71" s="93"/>
      <c r="I71" s="89"/>
      <c r="J71" s="5"/>
      <c r="K71" s="5"/>
      <c r="L71" s="14"/>
      <c r="M71" s="17"/>
      <c r="N71" s="17"/>
      <c r="O71" s="35"/>
    </row>
    <row r="72" spans="1:18" hidden="1" x14ac:dyDescent="0.25">
      <c r="A72" s="87"/>
      <c r="B72" s="89"/>
      <c r="C72" s="89"/>
      <c r="D72" s="89"/>
      <c r="E72" s="91"/>
      <c r="F72" s="94"/>
      <c r="G72" s="94"/>
      <c r="H72" s="94"/>
      <c r="I72" s="89"/>
      <c r="J72" s="5"/>
      <c r="K72" s="5"/>
      <c r="L72" s="14"/>
      <c r="M72" s="17"/>
      <c r="N72" s="17"/>
      <c r="O72" s="35"/>
    </row>
    <row r="73" spans="1:18" hidden="1" x14ac:dyDescent="0.25">
      <c r="A73" s="86">
        <v>11</v>
      </c>
      <c r="B73" s="88"/>
      <c r="C73" s="88"/>
      <c r="D73" s="88" t="s">
        <v>8</v>
      </c>
      <c r="E73" s="90">
        <f>+N73</f>
        <v>0</v>
      </c>
      <c r="F73" s="92">
        <v>2</v>
      </c>
      <c r="G73" s="92">
        <v>2</v>
      </c>
      <c r="H73" s="92">
        <v>100</v>
      </c>
      <c r="I73" s="88">
        <v>82</v>
      </c>
      <c r="J73" s="5"/>
      <c r="K73" s="5"/>
      <c r="L73" s="14"/>
      <c r="M73" s="17">
        <f>+((100-N73)*O73/100)-SUM(L73:L82)</f>
        <v>440</v>
      </c>
      <c r="N73" s="20">
        <f>C73/(I73*O73/500)%</f>
        <v>0</v>
      </c>
      <c r="O73" s="34">
        <v>460</v>
      </c>
      <c r="Q73" s="24">
        <v>60</v>
      </c>
      <c r="R73" s="24">
        <v>82</v>
      </c>
    </row>
    <row r="74" spans="1:18" hidden="1" x14ac:dyDescent="0.25">
      <c r="A74" s="87"/>
      <c r="B74" s="89"/>
      <c r="C74" s="89"/>
      <c r="D74" s="89"/>
      <c r="E74" s="91"/>
      <c r="F74" s="93"/>
      <c r="G74" s="93"/>
      <c r="H74" s="93"/>
      <c r="I74" s="89"/>
      <c r="J74" s="5"/>
      <c r="K74" s="5"/>
      <c r="L74" s="14"/>
      <c r="M74" s="17"/>
      <c r="N74" s="17"/>
      <c r="O74" s="35" t="s">
        <v>21</v>
      </c>
      <c r="Q74" s="24">
        <v>480</v>
      </c>
      <c r="R74" s="24">
        <f>Q74*R73/Q73</f>
        <v>656</v>
      </c>
    </row>
    <row r="75" spans="1:18" hidden="1" x14ac:dyDescent="0.25">
      <c r="A75" s="87"/>
      <c r="B75" s="89"/>
      <c r="C75" s="89"/>
      <c r="D75" s="89"/>
      <c r="E75" s="91"/>
      <c r="F75" s="93"/>
      <c r="G75" s="93"/>
      <c r="H75" s="93"/>
      <c r="I75" s="89"/>
      <c r="J75" s="5"/>
      <c r="K75" s="5"/>
      <c r="L75" s="14"/>
      <c r="M75" s="17"/>
      <c r="N75" s="17"/>
      <c r="O75" s="35"/>
    </row>
    <row r="76" spans="1:18" hidden="1" x14ac:dyDescent="0.25">
      <c r="A76" s="87"/>
      <c r="B76" s="89"/>
      <c r="C76" s="89"/>
      <c r="D76" s="89"/>
      <c r="E76" s="91"/>
      <c r="F76" s="93"/>
      <c r="G76" s="93"/>
      <c r="H76" s="93"/>
      <c r="I76" s="89"/>
      <c r="J76" s="5"/>
      <c r="K76" s="5"/>
      <c r="L76" s="14"/>
      <c r="M76" s="17"/>
      <c r="N76" s="17"/>
      <c r="O76" s="35"/>
    </row>
    <row r="77" spans="1:18" hidden="1" x14ac:dyDescent="0.25">
      <c r="A77" s="87"/>
      <c r="B77" s="89"/>
      <c r="C77" s="89"/>
      <c r="D77" s="89"/>
      <c r="E77" s="91"/>
      <c r="F77" s="93"/>
      <c r="G77" s="93"/>
      <c r="H77" s="93"/>
      <c r="I77" s="89"/>
      <c r="J77" s="5"/>
      <c r="K77" s="5"/>
      <c r="L77" s="14"/>
      <c r="M77" s="17"/>
      <c r="N77" s="17"/>
      <c r="O77" s="35"/>
    </row>
    <row r="78" spans="1:18" hidden="1" x14ac:dyDescent="0.25">
      <c r="A78" s="87"/>
      <c r="B78" s="89"/>
      <c r="C78" s="89"/>
      <c r="D78" s="89"/>
      <c r="E78" s="91"/>
      <c r="F78" s="93"/>
      <c r="G78" s="93"/>
      <c r="H78" s="93"/>
      <c r="I78" s="89"/>
      <c r="J78" s="5"/>
      <c r="K78" s="5"/>
      <c r="L78" s="14"/>
      <c r="M78" s="17"/>
      <c r="N78" s="17"/>
      <c r="O78" s="35"/>
    </row>
    <row r="79" spans="1:18" hidden="1" x14ac:dyDescent="0.25">
      <c r="A79" s="87"/>
      <c r="B79" s="89"/>
      <c r="C79" s="89"/>
      <c r="D79" s="89"/>
      <c r="E79" s="91"/>
      <c r="F79" s="93"/>
      <c r="G79" s="93"/>
      <c r="H79" s="93"/>
      <c r="I79" s="89"/>
      <c r="J79" s="5"/>
      <c r="K79" s="5"/>
      <c r="L79" s="14"/>
      <c r="M79" s="17"/>
      <c r="N79" s="17"/>
      <c r="O79" s="35"/>
    </row>
    <row r="80" spans="1:18" hidden="1" x14ac:dyDescent="0.25">
      <c r="A80" s="87"/>
      <c r="B80" s="89"/>
      <c r="C80" s="89"/>
      <c r="D80" s="89"/>
      <c r="E80" s="91"/>
      <c r="F80" s="93"/>
      <c r="G80" s="93"/>
      <c r="H80" s="93"/>
      <c r="I80" s="89"/>
      <c r="J80" s="5"/>
      <c r="K80" s="5"/>
      <c r="L80" s="14"/>
      <c r="M80" s="17"/>
      <c r="N80" s="17"/>
      <c r="O80" s="35"/>
    </row>
    <row r="81" spans="1:18" hidden="1" x14ac:dyDescent="0.25">
      <c r="A81" s="87"/>
      <c r="B81" s="89"/>
      <c r="C81" s="89"/>
      <c r="D81" s="89"/>
      <c r="E81" s="91"/>
      <c r="F81" s="93"/>
      <c r="G81" s="93"/>
      <c r="H81" s="93"/>
      <c r="I81" s="89"/>
      <c r="J81" s="5"/>
      <c r="K81" s="5"/>
      <c r="L81" s="14"/>
      <c r="M81" s="17"/>
      <c r="N81" s="17"/>
      <c r="O81" s="35"/>
    </row>
    <row r="82" spans="1:18" hidden="1" x14ac:dyDescent="0.25">
      <c r="A82" s="87"/>
      <c r="B82" s="89"/>
      <c r="C82" s="89"/>
      <c r="D82" s="89"/>
      <c r="E82" s="91"/>
      <c r="F82" s="93"/>
      <c r="G82" s="93"/>
      <c r="H82" s="93"/>
      <c r="I82" s="89"/>
      <c r="J82" s="5" t="s">
        <v>17</v>
      </c>
      <c r="K82" s="5"/>
      <c r="L82" s="14">
        <v>20</v>
      </c>
      <c r="M82" s="17"/>
      <c r="N82" s="17"/>
      <c r="O82" s="35"/>
      <c r="Q82" s="24">
        <v>32</v>
      </c>
      <c r="R82" s="24" t="e">
        <f>Q82*#REF!/#REF!</f>
        <v>#REF!</v>
      </c>
    </row>
    <row r="83" spans="1:18" ht="15.75" hidden="1" customHeight="1" x14ac:dyDescent="0.25">
      <c r="A83" s="98">
        <v>12</v>
      </c>
      <c r="B83" s="97"/>
      <c r="C83" s="97"/>
      <c r="D83" s="97" t="s">
        <v>8</v>
      </c>
      <c r="E83" s="96">
        <f>+N83</f>
        <v>0</v>
      </c>
      <c r="F83" s="92">
        <v>2</v>
      </c>
      <c r="G83" s="92">
        <v>2</v>
      </c>
      <c r="H83" s="92">
        <v>100</v>
      </c>
      <c r="I83" s="97">
        <v>80</v>
      </c>
      <c r="J83" s="5"/>
      <c r="K83" s="5"/>
      <c r="L83" s="6"/>
      <c r="M83" s="17">
        <f>+((100-N83)*O83/100)-SUM(L83:L88)</f>
        <v>460</v>
      </c>
      <c r="N83" s="20">
        <f>C83/(I83*O83/500)%</f>
        <v>0</v>
      </c>
      <c r="O83" s="34">
        <v>460</v>
      </c>
    </row>
    <row r="84" spans="1:18" ht="15.75" hidden="1" customHeight="1" x14ac:dyDescent="0.25">
      <c r="A84" s="98"/>
      <c r="B84" s="97"/>
      <c r="C84" s="97"/>
      <c r="D84" s="97"/>
      <c r="E84" s="96"/>
      <c r="F84" s="93"/>
      <c r="G84" s="93"/>
      <c r="H84" s="93"/>
      <c r="I84" s="97"/>
      <c r="J84" s="5"/>
      <c r="K84" s="5"/>
      <c r="L84" s="6"/>
      <c r="M84" s="17"/>
      <c r="N84" s="17"/>
      <c r="O84" s="35"/>
    </row>
    <row r="85" spans="1:18" ht="15.75" hidden="1" customHeight="1" x14ac:dyDescent="0.25">
      <c r="A85" s="98"/>
      <c r="B85" s="97"/>
      <c r="C85" s="97"/>
      <c r="D85" s="97"/>
      <c r="E85" s="96"/>
      <c r="F85" s="93"/>
      <c r="G85" s="93"/>
      <c r="H85" s="93"/>
      <c r="I85" s="97"/>
      <c r="J85" s="5"/>
      <c r="K85" s="5"/>
      <c r="L85" s="6"/>
      <c r="M85" s="17"/>
      <c r="N85" s="17"/>
      <c r="O85" s="35"/>
    </row>
    <row r="86" spans="1:18" ht="15.75" hidden="1" customHeight="1" x14ac:dyDescent="0.25">
      <c r="A86" s="98"/>
      <c r="B86" s="97"/>
      <c r="C86" s="97"/>
      <c r="D86" s="97"/>
      <c r="E86" s="96"/>
      <c r="F86" s="93"/>
      <c r="G86" s="93"/>
      <c r="H86" s="93"/>
      <c r="I86" s="97"/>
      <c r="J86" s="5"/>
      <c r="K86" s="5"/>
      <c r="L86" s="6"/>
      <c r="M86" s="17"/>
      <c r="N86" s="17"/>
      <c r="O86" s="35"/>
    </row>
    <row r="87" spans="1:18" ht="15.75" hidden="1" customHeight="1" x14ac:dyDescent="0.25">
      <c r="A87" s="98"/>
      <c r="B87" s="97"/>
      <c r="C87" s="97"/>
      <c r="D87" s="97"/>
      <c r="E87" s="96"/>
      <c r="F87" s="93"/>
      <c r="G87" s="93"/>
      <c r="H87" s="93"/>
      <c r="I87" s="97"/>
      <c r="J87" s="5"/>
      <c r="K87" s="5"/>
      <c r="L87" s="6"/>
      <c r="M87" s="17"/>
      <c r="N87" s="17"/>
      <c r="O87" s="35"/>
    </row>
    <row r="88" spans="1:18" ht="15.75" hidden="1" customHeight="1" x14ac:dyDescent="0.25">
      <c r="A88" s="98"/>
      <c r="B88" s="97"/>
      <c r="C88" s="97"/>
      <c r="D88" s="97"/>
      <c r="E88" s="96"/>
      <c r="F88" s="94"/>
      <c r="G88" s="94"/>
      <c r="H88" s="94"/>
      <c r="I88" s="97"/>
      <c r="J88" s="5"/>
      <c r="K88" s="5"/>
      <c r="L88" s="6"/>
      <c r="M88" s="17"/>
      <c r="N88" s="17"/>
      <c r="O88" s="35"/>
    </row>
    <row r="89" spans="1:18" x14ac:dyDescent="0.25">
      <c r="A89" s="98">
        <v>13</v>
      </c>
      <c r="B89" s="97" t="s">
        <v>49</v>
      </c>
      <c r="C89" s="97">
        <v>2.9</v>
      </c>
      <c r="D89" s="97" t="s">
        <v>18</v>
      </c>
      <c r="E89" s="96">
        <f>+N89</f>
        <v>52.536231884057969</v>
      </c>
      <c r="F89" s="92">
        <v>1</v>
      </c>
      <c r="G89" s="92">
        <v>1</v>
      </c>
      <c r="H89" s="92">
        <v>12000</v>
      </c>
      <c r="I89" s="97">
        <v>12000</v>
      </c>
      <c r="J89" s="5" t="s">
        <v>64</v>
      </c>
      <c r="K89" s="5"/>
      <c r="L89" s="47">
        <v>130</v>
      </c>
      <c r="M89" s="17">
        <f>+((100-N89)*O89/100)-SUM(L89:L92)</f>
        <v>8.3333333333333712</v>
      </c>
      <c r="N89" s="20">
        <f>C89/(I89*O89/1000000)%</f>
        <v>52.536231884057969</v>
      </c>
      <c r="O89" s="34">
        <v>460</v>
      </c>
    </row>
    <row r="90" spans="1:18" ht="15.75" customHeight="1" x14ac:dyDescent="0.25">
      <c r="A90" s="98"/>
      <c r="B90" s="97"/>
      <c r="C90" s="97"/>
      <c r="D90" s="97"/>
      <c r="E90" s="96"/>
      <c r="F90" s="93"/>
      <c r="G90" s="93"/>
      <c r="H90" s="93"/>
      <c r="I90" s="97"/>
      <c r="J90" s="5" t="s">
        <v>60</v>
      </c>
      <c r="K90" s="5"/>
      <c r="L90" s="6">
        <v>20</v>
      </c>
      <c r="M90" s="17"/>
      <c r="N90" s="17"/>
      <c r="O90" s="35"/>
    </row>
    <row r="91" spans="1:18" x14ac:dyDescent="0.25">
      <c r="A91" s="98"/>
      <c r="B91" s="97"/>
      <c r="C91" s="97"/>
      <c r="D91" s="97"/>
      <c r="E91" s="96"/>
      <c r="F91" s="93"/>
      <c r="G91" s="93"/>
      <c r="H91" s="93"/>
      <c r="I91" s="97"/>
      <c r="J91" s="5" t="s">
        <v>63</v>
      </c>
      <c r="K91" s="5"/>
      <c r="L91" s="6">
        <v>40</v>
      </c>
      <c r="M91" s="17"/>
      <c r="N91" s="17"/>
      <c r="O91" s="35"/>
    </row>
    <row r="92" spans="1:18" ht="15.75" customHeight="1" x14ac:dyDescent="0.25">
      <c r="A92" s="98"/>
      <c r="B92" s="97"/>
      <c r="C92" s="97"/>
      <c r="D92" s="97"/>
      <c r="E92" s="96"/>
      <c r="F92" s="94"/>
      <c r="G92" s="94"/>
      <c r="H92" s="94"/>
      <c r="I92" s="97"/>
      <c r="J92" s="5" t="s">
        <v>62</v>
      </c>
      <c r="K92" s="6"/>
      <c r="L92" s="6">
        <v>20</v>
      </c>
      <c r="M92" s="17"/>
      <c r="N92" s="17"/>
      <c r="O92" s="35"/>
    </row>
    <row r="93" spans="1:18" x14ac:dyDescent="0.25">
      <c r="A93" s="98">
        <v>14</v>
      </c>
      <c r="B93" s="97" t="s">
        <v>50</v>
      </c>
      <c r="C93" s="97">
        <v>2.5</v>
      </c>
      <c r="D93" s="97" t="s">
        <v>18</v>
      </c>
      <c r="E93" s="90">
        <v>52.536231884057969</v>
      </c>
      <c r="F93" s="92">
        <v>1</v>
      </c>
      <c r="G93" s="92">
        <v>1</v>
      </c>
      <c r="H93" s="92">
        <v>12000</v>
      </c>
      <c r="I93" s="97">
        <v>12000</v>
      </c>
      <c r="J93" s="55" t="s">
        <v>57</v>
      </c>
      <c r="K93" s="8"/>
      <c r="L93" s="50">
        <v>150</v>
      </c>
      <c r="M93" s="17">
        <f>+((100-N93)*O93/100)-SUM(L93:L97)</f>
        <v>16.666666666666686</v>
      </c>
      <c r="N93" s="20">
        <f>C93/(I93*O93/1000000)%</f>
        <v>45.289855072463766</v>
      </c>
      <c r="O93" s="34">
        <v>460</v>
      </c>
    </row>
    <row r="94" spans="1:18" x14ac:dyDescent="0.25">
      <c r="A94" s="98"/>
      <c r="B94" s="97"/>
      <c r="C94" s="97"/>
      <c r="D94" s="97"/>
      <c r="E94" s="91"/>
      <c r="F94" s="93"/>
      <c r="G94" s="93"/>
      <c r="H94" s="93"/>
      <c r="I94" s="97"/>
      <c r="J94" s="55" t="s">
        <v>57</v>
      </c>
      <c r="K94" s="8"/>
      <c r="L94" s="50">
        <v>30</v>
      </c>
      <c r="M94" s="17"/>
      <c r="N94" s="20"/>
      <c r="O94" s="34"/>
    </row>
    <row r="95" spans="1:18" x14ac:dyDescent="0.25">
      <c r="A95" s="98"/>
      <c r="B95" s="97"/>
      <c r="C95" s="97"/>
      <c r="D95" s="97"/>
      <c r="E95" s="91"/>
      <c r="F95" s="93"/>
      <c r="G95" s="93"/>
      <c r="H95" s="93"/>
      <c r="I95" s="97"/>
      <c r="J95" s="55" t="s">
        <v>37</v>
      </c>
      <c r="K95" s="8"/>
      <c r="L95" s="50">
        <v>15</v>
      </c>
      <c r="M95" s="17"/>
      <c r="N95" s="20"/>
      <c r="O95" s="34"/>
    </row>
    <row r="96" spans="1:18" x14ac:dyDescent="0.25">
      <c r="A96" s="98"/>
      <c r="B96" s="97"/>
      <c r="C96" s="97"/>
      <c r="D96" s="97"/>
      <c r="E96" s="91"/>
      <c r="F96" s="93"/>
      <c r="G96" s="93"/>
      <c r="H96" s="93"/>
      <c r="I96" s="97"/>
      <c r="J96" s="62" t="s">
        <v>67</v>
      </c>
      <c r="K96" s="8"/>
      <c r="L96" s="59">
        <v>15</v>
      </c>
      <c r="M96" s="17"/>
      <c r="N96" s="20"/>
      <c r="O96" s="34"/>
    </row>
    <row r="97" spans="1:15" x14ac:dyDescent="0.25">
      <c r="A97" s="98"/>
      <c r="B97" s="97"/>
      <c r="C97" s="97"/>
      <c r="D97" s="97"/>
      <c r="E97" s="95"/>
      <c r="F97" s="93"/>
      <c r="G97" s="93"/>
      <c r="H97" s="93"/>
      <c r="I97" s="97"/>
      <c r="J97" s="62" t="s">
        <v>66</v>
      </c>
      <c r="K97" s="8"/>
      <c r="L97" s="59">
        <v>25</v>
      </c>
      <c r="M97" s="17"/>
      <c r="N97" s="20"/>
      <c r="O97" s="34"/>
    </row>
    <row r="98" spans="1:15" x14ac:dyDescent="0.25">
      <c r="A98" s="98">
        <v>15</v>
      </c>
      <c r="B98" s="97" t="s">
        <v>51</v>
      </c>
      <c r="C98" s="97">
        <v>1.3</v>
      </c>
      <c r="D98" s="97" t="s">
        <v>18</v>
      </c>
      <c r="E98" s="96">
        <f>+N98</f>
        <v>23.55072463768116</v>
      </c>
      <c r="F98" s="92">
        <v>2</v>
      </c>
      <c r="G98" s="92">
        <v>1</v>
      </c>
      <c r="H98" s="92">
        <v>12000</v>
      </c>
      <c r="I98" s="97">
        <v>12000</v>
      </c>
      <c r="J98" s="55" t="s">
        <v>58</v>
      </c>
      <c r="K98" s="8"/>
      <c r="L98" s="50">
        <v>330</v>
      </c>
      <c r="M98" s="17">
        <f>+((100-N98)*O98/100)-SUM(L98:L99)</f>
        <v>1.6666666666667425</v>
      </c>
      <c r="N98" s="20">
        <f>C98/(I98*O98/1000000)%</f>
        <v>23.55072463768116</v>
      </c>
      <c r="O98" s="34">
        <v>460</v>
      </c>
    </row>
    <row r="99" spans="1:15" x14ac:dyDescent="0.25">
      <c r="A99" s="98"/>
      <c r="B99" s="97"/>
      <c r="C99" s="97"/>
      <c r="D99" s="97"/>
      <c r="E99" s="96"/>
      <c r="F99" s="93"/>
      <c r="G99" s="93"/>
      <c r="H99" s="93"/>
      <c r="I99" s="97"/>
      <c r="J99" s="55" t="s">
        <v>56</v>
      </c>
      <c r="K99" s="8"/>
      <c r="L99" s="50">
        <v>20</v>
      </c>
      <c r="M99" s="17"/>
      <c r="N99" s="20"/>
      <c r="O99" s="34"/>
    </row>
    <row r="100" spans="1:15" x14ac:dyDescent="0.25">
      <c r="A100" s="98">
        <v>16</v>
      </c>
      <c r="B100" s="97" t="s">
        <v>52</v>
      </c>
      <c r="C100" s="97">
        <v>0.42</v>
      </c>
      <c r="D100" s="97" t="s">
        <v>18</v>
      </c>
      <c r="E100" s="96">
        <f>+N100</f>
        <v>34.567901234567898</v>
      </c>
      <c r="F100" s="92">
        <v>2</v>
      </c>
      <c r="G100" s="92">
        <v>1</v>
      </c>
      <c r="H100" s="92">
        <v>5000</v>
      </c>
      <c r="I100" s="97">
        <v>4500</v>
      </c>
      <c r="J100" s="55" t="s">
        <v>65</v>
      </c>
      <c r="K100" s="8"/>
      <c r="L100" s="50">
        <v>130</v>
      </c>
      <c r="M100" s="17">
        <f>+((100-N100)*O100/100)-SUM(L100:L102)</f>
        <v>6.6666666666666856</v>
      </c>
      <c r="N100" s="20">
        <f>C100/(I100*O100/1000000)%</f>
        <v>34.567901234567898</v>
      </c>
      <c r="O100" s="34">
        <v>270</v>
      </c>
    </row>
    <row r="101" spans="1:15" x14ac:dyDescent="0.25">
      <c r="A101" s="98"/>
      <c r="B101" s="97"/>
      <c r="C101" s="97"/>
      <c r="D101" s="97"/>
      <c r="E101" s="96"/>
      <c r="F101" s="93"/>
      <c r="G101" s="93"/>
      <c r="H101" s="93"/>
      <c r="I101" s="97"/>
      <c r="J101" s="62" t="s">
        <v>59</v>
      </c>
      <c r="K101" s="8"/>
      <c r="L101" s="59">
        <v>40</v>
      </c>
      <c r="M101" s="17"/>
      <c r="N101" s="20"/>
      <c r="O101" s="34"/>
    </row>
    <row r="102" spans="1:15" ht="34.5" customHeight="1" x14ac:dyDescent="0.25">
      <c r="A102" s="98"/>
      <c r="B102" s="97"/>
      <c r="C102" s="97"/>
      <c r="D102" s="97"/>
      <c r="E102" s="96"/>
      <c r="F102" s="94"/>
      <c r="G102" s="94"/>
      <c r="H102" s="94"/>
      <c r="I102" s="97"/>
      <c r="J102" s="55" t="s">
        <v>35</v>
      </c>
      <c r="K102" s="8"/>
      <c r="L102" s="50"/>
      <c r="M102" s="17"/>
      <c r="N102" s="20"/>
      <c r="O102" s="34"/>
    </row>
    <row r="103" spans="1:15" x14ac:dyDescent="0.25">
      <c r="A103" s="98">
        <v>17</v>
      </c>
      <c r="B103" s="97" t="s">
        <v>53</v>
      </c>
      <c r="C103" s="97">
        <v>0.92400000000000004</v>
      </c>
      <c r="D103" s="97" t="s">
        <v>18</v>
      </c>
      <c r="E103" s="96">
        <f>+N103</f>
        <v>47.826086956521742</v>
      </c>
      <c r="F103" s="92">
        <v>1</v>
      </c>
      <c r="G103" s="92">
        <v>1</v>
      </c>
      <c r="H103" s="92">
        <v>4500</v>
      </c>
      <c r="I103" s="97">
        <v>4200</v>
      </c>
      <c r="J103" s="55" t="s">
        <v>64</v>
      </c>
      <c r="K103" s="7"/>
      <c r="L103" s="11">
        <v>25</v>
      </c>
      <c r="M103" s="17">
        <f>+((100-N103)*O103/100)-SUM(L103:L106)</f>
        <v>35</v>
      </c>
      <c r="N103" s="20">
        <f>C103/(I103*O103/1000000)%</f>
        <v>47.826086956521742</v>
      </c>
      <c r="O103" s="34">
        <v>460</v>
      </c>
    </row>
    <row r="104" spans="1:15" x14ac:dyDescent="0.25">
      <c r="A104" s="98"/>
      <c r="B104" s="97"/>
      <c r="C104" s="97"/>
      <c r="D104" s="97"/>
      <c r="E104" s="96"/>
      <c r="F104" s="93"/>
      <c r="G104" s="93"/>
      <c r="H104" s="93"/>
      <c r="I104" s="97"/>
      <c r="J104" s="55" t="s">
        <v>64</v>
      </c>
      <c r="K104" s="7"/>
      <c r="L104" s="50">
        <v>90</v>
      </c>
      <c r="M104" s="17"/>
      <c r="N104" s="20"/>
      <c r="O104" s="34"/>
    </row>
    <row r="105" spans="1:15" x14ac:dyDescent="0.25">
      <c r="A105" s="98"/>
      <c r="B105" s="97"/>
      <c r="C105" s="97"/>
      <c r="D105" s="97"/>
      <c r="E105" s="96"/>
      <c r="F105" s="93"/>
      <c r="G105" s="93"/>
      <c r="H105" s="93"/>
      <c r="I105" s="97"/>
      <c r="J105" s="55" t="s">
        <v>60</v>
      </c>
      <c r="K105" s="7"/>
      <c r="L105" s="50">
        <v>60</v>
      </c>
      <c r="M105" s="17"/>
      <c r="N105" s="20"/>
      <c r="O105" s="34"/>
    </row>
    <row r="106" spans="1:15" ht="15.75" customHeight="1" x14ac:dyDescent="0.25">
      <c r="A106" s="98"/>
      <c r="B106" s="97"/>
      <c r="C106" s="97"/>
      <c r="D106" s="97"/>
      <c r="E106" s="96"/>
      <c r="F106" s="94"/>
      <c r="G106" s="94"/>
      <c r="H106" s="94"/>
      <c r="I106" s="97"/>
      <c r="J106" s="55" t="s">
        <v>61</v>
      </c>
      <c r="K106" s="7"/>
      <c r="L106" s="50">
        <v>30</v>
      </c>
      <c r="M106" s="17"/>
      <c r="N106" s="17"/>
      <c r="O106" s="35"/>
    </row>
    <row r="107" spans="1:15" ht="15.75" hidden="1" customHeight="1" x14ac:dyDescent="0.25">
      <c r="A107" s="98">
        <v>18</v>
      </c>
      <c r="B107" s="97"/>
      <c r="C107" s="97"/>
      <c r="D107" s="97" t="s">
        <v>18</v>
      </c>
      <c r="E107" s="96">
        <f>+N107</f>
        <v>0</v>
      </c>
      <c r="F107" s="92">
        <v>2</v>
      </c>
      <c r="G107" s="92">
        <v>1</v>
      </c>
      <c r="H107" s="92">
        <v>3000</v>
      </c>
      <c r="I107" s="97">
        <v>2800</v>
      </c>
      <c r="J107" s="5"/>
      <c r="K107" s="5"/>
      <c r="L107" s="113"/>
      <c r="M107" s="21">
        <f>+((100-N107)*O107/100)-SUM(L107:L111)</f>
        <v>480</v>
      </c>
      <c r="N107" s="20">
        <f>C107/(I107*O107/1000000)%</f>
        <v>0</v>
      </c>
      <c r="O107" s="34">
        <v>480</v>
      </c>
    </row>
    <row r="108" spans="1:15" ht="15.75" hidden="1" customHeight="1" x14ac:dyDescent="0.25">
      <c r="A108" s="98"/>
      <c r="B108" s="97"/>
      <c r="C108" s="97"/>
      <c r="D108" s="97"/>
      <c r="E108" s="96"/>
      <c r="F108" s="93"/>
      <c r="G108" s="93"/>
      <c r="H108" s="93"/>
      <c r="I108" s="97"/>
      <c r="J108" s="5"/>
      <c r="K108" s="5"/>
      <c r="L108" s="114"/>
      <c r="M108" s="17"/>
      <c r="N108" s="17"/>
      <c r="O108" s="35"/>
    </row>
    <row r="109" spans="1:15" ht="15.75" hidden="1" customHeight="1" x14ac:dyDescent="0.25">
      <c r="A109" s="98"/>
      <c r="B109" s="97"/>
      <c r="C109" s="97"/>
      <c r="D109" s="97"/>
      <c r="E109" s="96"/>
      <c r="F109" s="93"/>
      <c r="G109" s="93"/>
      <c r="H109" s="93"/>
      <c r="I109" s="97"/>
      <c r="J109" s="5"/>
      <c r="K109" s="5"/>
      <c r="L109" s="6"/>
      <c r="M109" s="17"/>
      <c r="N109" s="17"/>
      <c r="O109" s="35"/>
    </row>
    <row r="110" spans="1:15" ht="15.75" hidden="1" customHeight="1" x14ac:dyDescent="0.25">
      <c r="A110" s="98"/>
      <c r="B110" s="97"/>
      <c r="C110" s="97"/>
      <c r="D110" s="97"/>
      <c r="E110" s="96"/>
      <c r="F110" s="93"/>
      <c r="G110" s="93"/>
      <c r="H110" s="93"/>
      <c r="I110" s="97"/>
      <c r="J110" s="5"/>
      <c r="K110" s="5"/>
      <c r="L110" s="6"/>
      <c r="M110" s="17"/>
      <c r="N110" s="17"/>
      <c r="O110" s="35"/>
    </row>
    <row r="111" spans="1:15" ht="15.75" hidden="1" customHeight="1" x14ac:dyDescent="0.25">
      <c r="A111" s="98"/>
      <c r="B111" s="97"/>
      <c r="C111" s="97"/>
      <c r="D111" s="97"/>
      <c r="E111" s="96"/>
      <c r="F111" s="94"/>
      <c r="G111" s="94"/>
      <c r="H111" s="94"/>
      <c r="I111" s="97"/>
      <c r="J111" s="5"/>
      <c r="K111" s="5"/>
      <c r="L111" s="6"/>
      <c r="M111" s="17"/>
      <c r="N111" s="17"/>
      <c r="O111" s="35"/>
    </row>
    <row r="112" spans="1:15" ht="18.75" hidden="1" customHeight="1" x14ac:dyDescent="0.25">
      <c r="A112" s="115">
        <v>19</v>
      </c>
      <c r="B112" s="88"/>
      <c r="C112" s="88"/>
      <c r="D112" s="88" t="s">
        <v>18</v>
      </c>
      <c r="E112" s="90">
        <f>+N112</f>
        <v>0</v>
      </c>
      <c r="F112" s="92">
        <v>2</v>
      </c>
      <c r="G112" s="92">
        <v>1</v>
      </c>
      <c r="H112" s="92">
        <v>2100</v>
      </c>
      <c r="I112" s="88">
        <v>1900</v>
      </c>
      <c r="J112" s="5"/>
      <c r="K112" s="6"/>
      <c r="L112" s="6"/>
      <c r="M112" s="17">
        <f>+((100-N112)*O112/100)-SUM(L112:L115)</f>
        <v>460</v>
      </c>
      <c r="N112" s="20">
        <f>C112/(I112*O112/1000000)%</f>
        <v>0</v>
      </c>
      <c r="O112" s="35">
        <v>460</v>
      </c>
    </row>
    <row r="113" spans="1:15" ht="69.75" hidden="1" customHeight="1" x14ac:dyDescent="0.25">
      <c r="A113" s="116"/>
      <c r="B113" s="89"/>
      <c r="C113" s="89"/>
      <c r="D113" s="89"/>
      <c r="E113" s="91"/>
      <c r="F113" s="93"/>
      <c r="G113" s="93"/>
      <c r="H113" s="93"/>
      <c r="I113" s="89"/>
      <c r="J113" s="5"/>
      <c r="K113" s="5"/>
      <c r="L113" s="6"/>
      <c r="M113" s="17"/>
      <c r="N113" s="17"/>
      <c r="O113" s="35"/>
    </row>
    <row r="114" spans="1:15" ht="28.5" hidden="1" customHeight="1" x14ac:dyDescent="0.25">
      <c r="A114" s="116"/>
      <c r="B114" s="89"/>
      <c r="C114" s="89"/>
      <c r="D114" s="89"/>
      <c r="E114" s="91"/>
      <c r="F114" s="93"/>
      <c r="G114" s="93"/>
      <c r="H114" s="93"/>
      <c r="I114" s="89"/>
      <c r="J114" s="5"/>
      <c r="K114" s="5"/>
      <c r="L114" s="6"/>
      <c r="M114" s="17"/>
      <c r="N114" s="17"/>
      <c r="O114" s="35"/>
    </row>
    <row r="115" spans="1:15" ht="15.75" hidden="1" customHeight="1" x14ac:dyDescent="0.25">
      <c r="A115" s="117"/>
      <c r="B115" s="99"/>
      <c r="C115" s="99"/>
      <c r="D115" s="99"/>
      <c r="E115" s="95"/>
      <c r="F115" s="94"/>
      <c r="G115" s="94"/>
      <c r="H115" s="94"/>
      <c r="I115" s="99"/>
      <c r="J115" s="5"/>
      <c r="K115" s="5"/>
      <c r="L115" s="6"/>
      <c r="M115" s="17"/>
      <c r="N115" s="17"/>
      <c r="O115" s="35"/>
    </row>
    <row r="116" spans="1:15" ht="15.75" customHeight="1" x14ac:dyDescent="0.25">
      <c r="A116" s="57">
        <v>20</v>
      </c>
      <c r="B116" s="45"/>
      <c r="C116" s="45"/>
      <c r="D116" s="45" t="s">
        <v>18</v>
      </c>
      <c r="E116" s="46">
        <f>+N116</f>
        <v>0</v>
      </c>
      <c r="F116" s="56">
        <v>2</v>
      </c>
      <c r="G116" s="56">
        <v>1</v>
      </c>
      <c r="H116" s="56">
        <v>2100</v>
      </c>
      <c r="I116" s="45">
        <v>1900</v>
      </c>
      <c r="J116" s="5"/>
      <c r="K116" s="5"/>
      <c r="L116" s="6"/>
      <c r="M116" s="17">
        <f>+((100-N116)*O116/100)-SUM(L116:L116)</f>
        <v>460</v>
      </c>
      <c r="N116" s="20">
        <f>C116/(I116*O116/1000000)%</f>
        <v>0</v>
      </c>
      <c r="O116" s="34">
        <v>460</v>
      </c>
    </row>
    <row r="117" spans="1:15" s="25" customFormat="1" x14ac:dyDescent="0.25">
      <c r="A117" s="100" t="s">
        <v>10</v>
      </c>
      <c r="B117" s="100"/>
      <c r="C117" s="9">
        <v>11.263999999999999</v>
      </c>
      <c r="D117" s="10" t="s">
        <v>9</v>
      </c>
      <c r="E117" s="138" t="s">
        <v>62</v>
      </c>
      <c r="F117" s="101"/>
      <c r="G117" s="101"/>
      <c r="H117" s="101"/>
      <c r="I117" s="101"/>
      <c r="J117" s="101"/>
      <c r="K117" s="101"/>
      <c r="L117" s="102"/>
      <c r="M117" s="27"/>
      <c r="N117" s="27"/>
      <c r="O117" s="37"/>
    </row>
    <row r="118" spans="1:15" s="25" customFormat="1" ht="32.25" customHeight="1" x14ac:dyDescent="0.25">
      <c r="A118" s="100" t="s">
        <v>11</v>
      </c>
      <c r="B118" s="100"/>
      <c r="C118" s="9">
        <v>8.0440000000000005</v>
      </c>
      <c r="D118" s="10" t="s">
        <v>9</v>
      </c>
      <c r="E118" s="103"/>
      <c r="F118" s="104"/>
      <c r="G118" s="104"/>
      <c r="H118" s="104"/>
      <c r="I118" s="104"/>
      <c r="J118" s="104"/>
      <c r="K118" s="104"/>
      <c r="L118" s="105"/>
      <c r="M118" s="27"/>
      <c r="N118" s="27"/>
      <c r="O118" s="37"/>
    </row>
    <row r="119" spans="1:15" s="25" customFormat="1" ht="28.5" customHeight="1" x14ac:dyDescent="0.25">
      <c r="A119" s="106" t="s">
        <v>12</v>
      </c>
      <c r="B119" s="107"/>
      <c r="C119" s="108"/>
      <c r="D119" s="109"/>
      <c r="E119" s="110"/>
      <c r="F119" s="110"/>
      <c r="G119" s="110"/>
      <c r="H119" s="110"/>
      <c r="I119" s="110"/>
      <c r="J119" s="111"/>
      <c r="K119" s="139" t="s">
        <v>31</v>
      </c>
      <c r="L119" s="112"/>
      <c r="M119" s="27"/>
      <c r="N119" s="27"/>
      <c r="O119" s="37"/>
    </row>
    <row r="120" spans="1:15" s="25" customFormat="1" x14ac:dyDescent="0.25">
      <c r="A120" s="106" t="s">
        <v>16</v>
      </c>
      <c r="B120" s="107"/>
      <c r="C120" s="108"/>
      <c r="D120" s="124">
        <v>12</v>
      </c>
      <c r="E120" s="125"/>
      <c r="F120" s="125"/>
      <c r="G120" s="125"/>
      <c r="H120" s="125"/>
      <c r="I120" s="125"/>
      <c r="J120" s="126"/>
      <c r="K120" s="127" t="s">
        <v>30</v>
      </c>
      <c r="L120" s="128"/>
      <c r="M120" s="27"/>
      <c r="N120" s="27"/>
      <c r="O120" s="37"/>
    </row>
    <row r="121" spans="1:15" s="25" customFormat="1" x14ac:dyDescent="0.25">
      <c r="A121" s="129" t="s">
        <v>13</v>
      </c>
      <c r="B121" s="130"/>
      <c r="C121" s="131"/>
      <c r="D121" s="132" t="s">
        <v>14</v>
      </c>
      <c r="E121" s="133"/>
      <c r="F121" s="133"/>
      <c r="G121" s="133"/>
      <c r="H121" s="133"/>
      <c r="I121" s="133"/>
      <c r="J121" s="134"/>
      <c r="K121" s="135" t="s">
        <v>25</v>
      </c>
      <c r="L121" s="136"/>
      <c r="M121" s="27"/>
      <c r="N121" s="27"/>
      <c r="O121" s="37"/>
    </row>
    <row r="122" spans="1:15" s="25" customFormat="1" ht="16.5" thickBot="1" x14ac:dyDescent="0.3">
      <c r="A122" s="118" t="s">
        <v>23</v>
      </c>
      <c r="B122" s="119"/>
      <c r="C122" s="120"/>
      <c r="D122" s="121" t="s">
        <v>22</v>
      </c>
      <c r="E122" s="121"/>
      <c r="F122" s="121"/>
      <c r="G122" s="121"/>
      <c r="H122" s="121"/>
      <c r="I122" s="121"/>
      <c r="J122" s="121"/>
      <c r="K122" s="122"/>
      <c r="L122" s="123"/>
      <c r="M122" s="38"/>
      <c r="N122" s="38"/>
      <c r="O122" s="39"/>
    </row>
    <row r="141" spans="1:15" x14ac:dyDescent="0.25">
      <c r="A141" s="24"/>
      <c r="F141" s="24">
        <f>85*42</f>
        <v>3570</v>
      </c>
      <c r="L141" s="24"/>
      <c r="M141" s="24"/>
      <c r="N141" s="24"/>
      <c r="O141" s="24"/>
    </row>
    <row r="153" spans="1:15" x14ac:dyDescent="0.25">
      <c r="A153" s="24"/>
      <c r="J153" s="24">
        <f>80*42</f>
        <v>3360</v>
      </c>
      <c r="L153" s="24"/>
      <c r="M153" s="24"/>
      <c r="N153" s="24"/>
      <c r="O153" s="24"/>
    </row>
  </sheetData>
  <mergeCells count="190">
    <mergeCell ref="A122:C122"/>
    <mergeCell ref="D122:J122"/>
    <mergeCell ref="K122:L122"/>
    <mergeCell ref="A120:C120"/>
    <mergeCell ref="D120:J120"/>
    <mergeCell ref="K120:L120"/>
    <mergeCell ref="A121:C121"/>
    <mergeCell ref="D121:J121"/>
    <mergeCell ref="K121:L121"/>
    <mergeCell ref="A117:B117"/>
    <mergeCell ref="E117:L118"/>
    <mergeCell ref="A118:B118"/>
    <mergeCell ref="A119:C119"/>
    <mergeCell ref="D119:J119"/>
    <mergeCell ref="K119:L119"/>
    <mergeCell ref="I107:I111"/>
    <mergeCell ref="L107:L108"/>
    <mergeCell ref="A112:A115"/>
    <mergeCell ref="B112:B115"/>
    <mergeCell ref="C112:C115"/>
    <mergeCell ref="D112:D115"/>
    <mergeCell ref="E112:E115"/>
    <mergeCell ref="F112:F115"/>
    <mergeCell ref="G112:G115"/>
    <mergeCell ref="H112:H115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I112:I115"/>
    <mergeCell ref="G100:G102"/>
    <mergeCell ref="H100:H102"/>
    <mergeCell ref="I100:I102"/>
    <mergeCell ref="A103:A106"/>
    <mergeCell ref="B103:B106"/>
    <mergeCell ref="C103:C106"/>
    <mergeCell ref="D103:D106"/>
    <mergeCell ref="E103:E106"/>
    <mergeCell ref="F103:F106"/>
    <mergeCell ref="G103:G106"/>
    <mergeCell ref="A100:A102"/>
    <mergeCell ref="B100:B102"/>
    <mergeCell ref="C100:C102"/>
    <mergeCell ref="D100:D102"/>
    <mergeCell ref="E100:E102"/>
    <mergeCell ref="F100:F102"/>
    <mergeCell ref="H103:H106"/>
    <mergeCell ref="I103:I106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A93:A97"/>
    <mergeCell ref="B93:B97"/>
    <mergeCell ref="C93:C97"/>
    <mergeCell ref="D93:D97"/>
    <mergeCell ref="E93:E97"/>
    <mergeCell ref="F93:F97"/>
    <mergeCell ref="G93:G97"/>
    <mergeCell ref="H93:H97"/>
    <mergeCell ref="I93:I97"/>
    <mergeCell ref="G83:G88"/>
    <mergeCell ref="H83:H88"/>
    <mergeCell ref="I83:I88"/>
    <mergeCell ref="A89:A92"/>
    <mergeCell ref="B89:B92"/>
    <mergeCell ref="C89:C92"/>
    <mergeCell ref="D89:D92"/>
    <mergeCell ref="E89:E92"/>
    <mergeCell ref="F89:F92"/>
    <mergeCell ref="G89:G92"/>
    <mergeCell ref="A83:A88"/>
    <mergeCell ref="B83:B88"/>
    <mergeCell ref="C83:C88"/>
    <mergeCell ref="D83:D88"/>
    <mergeCell ref="E83:E88"/>
    <mergeCell ref="F83:F88"/>
    <mergeCell ref="H89:H92"/>
    <mergeCell ref="I89:I92"/>
    <mergeCell ref="A73:A82"/>
    <mergeCell ref="B73:B82"/>
    <mergeCell ref="C73:C82"/>
    <mergeCell ref="D73:D82"/>
    <mergeCell ref="E73:E82"/>
    <mergeCell ref="F73:F82"/>
    <mergeCell ref="G73:G82"/>
    <mergeCell ref="H73:H82"/>
    <mergeCell ref="I73:I82"/>
    <mergeCell ref="A66:A72"/>
    <mergeCell ref="B66:B72"/>
    <mergeCell ref="C66:C72"/>
    <mergeCell ref="D66:D72"/>
    <mergeCell ref="E66:E72"/>
    <mergeCell ref="F66:F72"/>
    <mergeCell ref="G66:G72"/>
    <mergeCell ref="H66:H72"/>
    <mergeCell ref="I66:I72"/>
    <mergeCell ref="G55:G63"/>
    <mergeCell ref="H55:H63"/>
    <mergeCell ref="I55:I63"/>
    <mergeCell ref="A64:A65"/>
    <mergeCell ref="B64:B65"/>
    <mergeCell ref="C64:C65"/>
    <mergeCell ref="D64:D65"/>
    <mergeCell ref="E64:E65"/>
    <mergeCell ref="F64:F65"/>
    <mergeCell ref="G64:G65"/>
    <mergeCell ref="A55:A63"/>
    <mergeCell ref="B55:B63"/>
    <mergeCell ref="C55:C63"/>
    <mergeCell ref="D55:D63"/>
    <mergeCell ref="E55:E63"/>
    <mergeCell ref="F55:F63"/>
    <mergeCell ref="H64:H65"/>
    <mergeCell ref="I64:I65"/>
    <mergeCell ref="A51:A54"/>
    <mergeCell ref="B51:B54"/>
    <mergeCell ref="C51:C54"/>
    <mergeCell ref="D51:D54"/>
    <mergeCell ref="E51:E54"/>
    <mergeCell ref="F51:F54"/>
    <mergeCell ref="G51:G54"/>
    <mergeCell ref="H51:H54"/>
    <mergeCell ref="I51:I54"/>
    <mergeCell ref="A42:A50"/>
    <mergeCell ref="B42:B50"/>
    <mergeCell ref="C42:C50"/>
    <mergeCell ref="D42:D50"/>
    <mergeCell ref="E42:E50"/>
    <mergeCell ref="F42:F50"/>
    <mergeCell ref="G42:G50"/>
    <mergeCell ref="H42:H50"/>
    <mergeCell ref="I42:I50"/>
    <mergeCell ref="G26:G36"/>
    <mergeCell ref="H26:H36"/>
    <mergeCell ref="I26:I36"/>
    <mergeCell ref="A37:A41"/>
    <mergeCell ref="B37:B41"/>
    <mergeCell ref="C37:C41"/>
    <mergeCell ref="D37:D41"/>
    <mergeCell ref="E37:E41"/>
    <mergeCell ref="F37:F41"/>
    <mergeCell ref="G37:G41"/>
    <mergeCell ref="A26:A36"/>
    <mergeCell ref="B26:B36"/>
    <mergeCell ref="C26:C36"/>
    <mergeCell ref="D26:D36"/>
    <mergeCell ref="E26:E36"/>
    <mergeCell ref="F26:F36"/>
    <mergeCell ref="H37:H41"/>
    <mergeCell ref="I37:I41"/>
    <mergeCell ref="A17:A25"/>
    <mergeCell ref="B17:B25"/>
    <mergeCell ref="C17:C25"/>
    <mergeCell ref="D17:D25"/>
    <mergeCell ref="E17:E25"/>
    <mergeCell ref="F17:F25"/>
    <mergeCell ref="G17:G25"/>
    <mergeCell ref="H17:H25"/>
    <mergeCell ref="I17:I25"/>
    <mergeCell ref="A10:A16"/>
    <mergeCell ref="B10:B16"/>
    <mergeCell ref="C10:C16"/>
    <mergeCell ref="D10:D16"/>
    <mergeCell ref="E10:E16"/>
    <mergeCell ref="F10:F16"/>
    <mergeCell ref="G10:G16"/>
    <mergeCell ref="H10:H16"/>
    <mergeCell ref="I10:I16"/>
    <mergeCell ref="A1:L1"/>
    <mergeCell ref="C2:I2"/>
    <mergeCell ref="J2:L2"/>
    <mergeCell ref="A4:A9"/>
    <mergeCell ref="B4:B9"/>
    <mergeCell ref="C4:C9"/>
    <mergeCell ref="D4:D9"/>
    <mergeCell ref="E4:E9"/>
    <mergeCell ref="F4:F9"/>
    <mergeCell ref="G4:G9"/>
    <mergeCell ref="H4:H9"/>
    <mergeCell ref="I4:I9"/>
  </mergeCells>
  <conditionalFormatting sqref="M17:M24 M26:M31 M83 M89 M107 M66 M116 M93:M105 M37:M63 M4:M10">
    <cfRule type="cellIs" dxfId="27" priority="4" operator="greaterThan">
      <formula>10</formula>
    </cfRule>
  </conditionalFormatting>
  <conditionalFormatting sqref="M64:M65">
    <cfRule type="cellIs" dxfId="26" priority="3" operator="greaterThan">
      <formula>10</formula>
    </cfRule>
  </conditionalFormatting>
  <conditionalFormatting sqref="M73">
    <cfRule type="cellIs" dxfId="25" priority="2" operator="greaterThan">
      <formula>10</formula>
    </cfRule>
  </conditionalFormatting>
  <conditionalFormatting sqref="M112">
    <cfRule type="cellIs" dxfId="24" priority="1" operator="greaterThan">
      <formula>10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showGridLines="0" topLeftCell="A39" zoomScaleNormal="100" workbookViewId="0">
      <selection activeCell="B55" sqref="B55:B88"/>
    </sheetView>
  </sheetViews>
  <sheetFormatPr defaultRowHeight="15.75" x14ac:dyDescent="0.25"/>
  <cols>
    <col min="1" max="1" width="6.5703125" style="23" customWidth="1"/>
    <col min="2" max="2" width="14.42578125" style="24" customWidth="1"/>
    <col min="3" max="3" width="9.42578125" style="24" customWidth="1"/>
    <col min="4" max="4" width="7.7109375" style="24" customWidth="1"/>
    <col min="5" max="5" width="12" style="24" customWidth="1"/>
    <col min="6" max="6" width="10.85546875" style="24" customWidth="1"/>
    <col min="7" max="7" width="9.28515625" style="24" customWidth="1"/>
    <col min="8" max="8" width="12" style="24" customWidth="1"/>
    <col min="9" max="9" width="9.7109375" style="24" customWidth="1"/>
    <col min="10" max="10" width="54.7109375" style="24" customWidth="1"/>
    <col min="11" max="11" width="32.7109375" style="24" customWidth="1"/>
    <col min="12" max="12" width="11.140625" style="23" customWidth="1"/>
    <col min="13" max="13" width="9.140625" style="25"/>
    <col min="14" max="14" width="9.5703125" style="25" bestFit="1" customWidth="1"/>
    <col min="15" max="15" width="12" style="25" bestFit="1" customWidth="1"/>
    <col min="16" max="16384" width="9.140625" style="24"/>
  </cols>
  <sheetData>
    <row r="1" spans="1:15" ht="18.75" customHeight="1" x14ac:dyDescent="0.25">
      <c r="A1" s="77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29"/>
      <c r="N1" s="29"/>
      <c r="O1" s="30"/>
    </row>
    <row r="2" spans="1:15" s="28" customFormat="1" x14ac:dyDescent="0.25">
      <c r="A2" s="40" t="s">
        <v>0</v>
      </c>
      <c r="B2" s="31">
        <v>42920</v>
      </c>
      <c r="C2" s="80" t="s">
        <v>29</v>
      </c>
      <c r="D2" s="81"/>
      <c r="E2" s="81"/>
      <c r="F2" s="81"/>
      <c r="G2" s="81"/>
      <c r="H2" s="81"/>
      <c r="I2" s="82"/>
      <c r="J2" s="83"/>
      <c r="K2" s="84"/>
      <c r="L2" s="85"/>
      <c r="M2" s="18"/>
      <c r="N2" s="18"/>
      <c r="O2" s="32"/>
    </row>
    <row r="3" spans="1:15" ht="31.5" x14ac:dyDescent="0.25">
      <c r="A3" s="33" t="s">
        <v>1</v>
      </c>
      <c r="B3" s="41" t="s">
        <v>2</v>
      </c>
      <c r="C3" s="41" t="s">
        <v>3</v>
      </c>
      <c r="D3" s="66" t="s">
        <v>4</v>
      </c>
      <c r="E3" s="66" t="s">
        <v>19</v>
      </c>
      <c r="F3" s="66" t="s">
        <v>54</v>
      </c>
      <c r="G3" s="66" t="s">
        <v>32</v>
      </c>
      <c r="H3" s="66" t="s">
        <v>33</v>
      </c>
      <c r="I3" s="41" t="s">
        <v>20</v>
      </c>
      <c r="J3" s="66" t="s">
        <v>5</v>
      </c>
      <c r="K3" s="66" t="s">
        <v>6</v>
      </c>
      <c r="L3" s="13" t="s">
        <v>7</v>
      </c>
      <c r="M3" s="19" t="s">
        <v>28</v>
      </c>
      <c r="N3" s="18" t="s">
        <v>26</v>
      </c>
      <c r="O3" s="32" t="s">
        <v>27</v>
      </c>
    </row>
    <row r="4" spans="1:15" x14ac:dyDescent="0.25">
      <c r="A4" s="86">
        <v>1</v>
      </c>
      <c r="B4" s="88" t="s">
        <v>43</v>
      </c>
      <c r="C4" s="88">
        <v>64</v>
      </c>
      <c r="D4" s="88" t="s">
        <v>40</v>
      </c>
      <c r="E4" s="90">
        <f>+N4</f>
        <v>55.652173913043484</v>
      </c>
      <c r="F4" s="92">
        <v>2</v>
      </c>
      <c r="G4" s="92">
        <v>1</v>
      </c>
      <c r="H4" s="92">
        <v>300</v>
      </c>
      <c r="I4" s="88">
        <v>300</v>
      </c>
      <c r="J4" s="5" t="s">
        <v>34</v>
      </c>
      <c r="K4" s="5"/>
      <c r="L4" s="76">
        <v>100</v>
      </c>
      <c r="M4" s="17">
        <f>+((100-N4)*O4/100)-SUM(L4:L16)</f>
        <v>-91.000000000000028</v>
      </c>
      <c r="N4" s="20">
        <f>C4/(I4*O4/1200)%</f>
        <v>55.652173913043484</v>
      </c>
      <c r="O4" s="34">
        <v>460</v>
      </c>
    </row>
    <row r="5" spans="1:15" x14ac:dyDescent="0.25">
      <c r="A5" s="87"/>
      <c r="B5" s="89"/>
      <c r="C5" s="89"/>
      <c r="D5" s="89"/>
      <c r="E5" s="91"/>
      <c r="F5" s="93"/>
      <c r="G5" s="93"/>
      <c r="H5" s="93"/>
      <c r="I5" s="89"/>
      <c r="J5" s="5" t="s">
        <v>35</v>
      </c>
      <c r="K5" s="5"/>
      <c r="L5" s="14">
        <v>25</v>
      </c>
      <c r="M5" s="17"/>
      <c r="N5" s="20"/>
      <c r="O5" s="34"/>
    </row>
    <row r="6" spans="1:15" x14ac:dyDescent="0.25">
      <c r="A6" s="87"/>
      <c r="B6" s="89"/>
      <c r="C6" s="89"/>
      <c r="D6" s="89"/>
      <c r="E6" s="91"/>
      <c r="F6" s="93"/>
      <c r="G6" s="93"/>
      <c r="H6" s="93"/>
      <c r="I6" s="89"/>
      <c r="J6" s="5" t="s">
        <v>38</v>
      </c>
      <c r="K6" s="5"/>
      <c r="L6" s="14">
        <v>15</v>
      </c>
      <c r="M6" s="17"/>
      <c r="N6" s="20"/>
      <c r="O6" s="34"/>
    </row>
    <row r="7" spans="1:15" x14ac:dyDescent="0.25">
      <c r="A7" s="87"/>
      <c r="B7" s="89"/>
      <c r="C7" s="89"/>
      <c r="D7" s="89"/>
      <c r="E7" s="91"/>
      <c r="F7" s="93"/>
      <c r="G7" s="93"/>
      <c r="H7" s="93"/>
      <c r="I7" s="89"/>
      <c r="J7" s="5" t="s">
        <v>39</v>
      </c>
      <c r="K7" s="5"/>
      <c r="L7" s="14">
        <v>15</v>
      </c>
      <c r="M7" s="17"/>
      <c r="N7" s="20"/>
      <c r="O7" s="34"/>
    </row>
    <row r="8" spans="1:15" x14ac:dyDescent="0.25">
      <c r="A8" s="87"/>
      <c r="B8" s="89"/>
      <c r="C8" s="89"/>
      <c r="D8" s="89"/>
      <c r="E8" s="91"/>
      <c r="F8" s="93"/>
      <c r="G8" s="93"/>
      <c r="H8" s="93"/>
      <c r="I8" s="89"/>
      <c r="J8" s="5" t="s">
        <v>36</v>
      </c>
      <c r="K8" s="5"/>
      <c r="L8" s="14">
        <v>20</v>
      </c>
      <c r="M8" s="17"/>
      <c r="N8" s="20"/>
      <c r="O8" s="34"/>
    </row>
    <row r="9" spans="1:15" x14ac:dyDescent="0.25">
      <c r="A9" s="87"/>
      <c r="B9" s="89"/>
      <c r="C9" s="89"/>
      <c r="D9" s="89"/>
      <c r="E9" s="91"/>
      <c r="F9" s="94"/>
      <c r="G9" s="94"/>
      <c r="H9" s="94"/>
      <c r="I9" s="89"/>
      <c r="J9" s="1" t="s">
        <v>37</v>
      </c>
      <c r="K9" s="1"/>
      <c r="L9" s="2">
        <v>20</v>
      </c>
      <c r="M9" s="17"/>
      <c r="N9" s="20"/>
      <c r="O9" s="34"/>
    </row>
    <row r="10" spans="1:15" x14ac:dyDescent="0.25">
      <c r="A10" s="86">
        <v>2</v>
      </c>
      <c r="B10" s="88" t="s">
        <v>73</v>
      </c>
      <c r="C10" s="88"/>
      <c r="D10" s="88"/>
      <c r="E10" s="90">
        <f>+N10</f>
        <v>0</v>
      </c>
      <c r="F10" s="92">
        <v>2</v>
      </c>
      <c r="G10" s="92">
        <v>1</v>
      </c>
      <c r="H10" s="92">
        <v>350</v>
      </c>
      <c r="I10" s="88">
        <v>400</v>
      </c>
      <c r="J10" s="5" t="s">
        <v>39</v>
      </c>
      <c r="K10" s="5"/>
      <c r="L10" s="14">
        <v>10</v>
      </c>
      <c r="M10" s="17">
        <f>+((100-N10)*O10/100)-SUM(L10:L16)</f>
        <v>360</v>
      </c>
      <c r="N10" s="20">
        <f>C10/(I10*O10/1200)%</f>
        <v>0</v>
      </c>
      <c r="O10" s="34">
        <v>460</v>
      </c>
    </row>
    <row r="11" spans="1:15" x14ac:dyDescent="0.25">
      <c r="A11" s="87"/>
      <c r="B11" s="89"/>
      <c r="C11" s="89"/>
      <c r="D11" s="89"/>
      <c r="E11" s="91"/>
      <c r="F11" s="93"/>
      <c r="G11" s="93"/>
      <c r="H11" s="93"/>
      <c r="I11" s="89"/>
      <c r="J11" s="5" t="s">
        <v>56</v>
      </c>
      <c r="K11" s="5"/>
      <c r="L11" s="14">
        <v>10</v>
      </c>
      <c r="M11" s="17"/>
      <c r="N11" s="17"/>
      <c r="O11" s="35"/>
    </row>
    <row r="12" spans="1:15" x14ac:dyDescent="0.25">
      <c r="A12" s="87"/>
      <c r="B12" s="89"/>
      <c r="C12" s="89"/>
      <c r="D12" s="89"/>
      <c r="E12" s="91"/>
      <c r="F12" s="93"/>
      <c r="G12" s="93"/>
      <c r="H12" s="93"/>
      <c r="I12" s="89"/>
      <c r="J12" s="5" t="s">
        <v>58</v>
      </c>
      <c r="K12" s="5"/>
      <c r="L12" s="14">
        <v>15</v>
      </c>
      <c r="M12" s="17"/>
      <c r="N12" s="17"/>
      <c r="O12" s="35"/>
    </row>
    <row r="13" spans="1:15" x14ac:dyDescent="0.25">
      <c r="A13" s="87"/>
      <c r="B13" s="89"/>
      <c r="C13" s="89"/>
      <c r="D13" s="89"/>
      <c r="E13" s="91"/>
      <c r="F13" s="93"/>
      <c r="G13" s="93"/>
      <c r="H13" s="93"/>
      <c r="I13" s="89"/>
      <c r="J13" s="5" t="s">
        <v>35</v>
      </c>
      <c r="K13" s="5"/>
      <c r="L13" s="14">
        <v>15</v>
      </c>
      <c r="M13" s="17"/>
      <c r="N13" s="17"/>
      <c r="O13" s="35"/>
    </row>
    <row r="14" spans="1:15" x14ac:dyDescent="0.25">
      <c r="A14" s="87"/>
      <c r="B14" s="89"/>
      <c r="C14" s="89"/>
      <c r="D14" s="89"/>
      <c r="E14" s="91"/>
      <c r="F14" s="93"/>
      <c r="G14" s="93"/>
      <c r="H14" s="93"/>
      <c r="I14" s="89"/>
      <c r="J14" s="5" t="s">
        <v>65</v>
      </c>
      <c r="K14" s="5"/>
      <c r="L14" s="14">
        <v>20</v>
      </c>
      <c r="M14" s="17"/>
      <c r="N14" s="17"/>
      <c r="O14" s="35"/>
    </row>
    <row r="15" spans="1:15" x14ac:dyDescent="0.25">
      <c r="A15" s="87"/>
      <c r="B15" s="89"/>
      <c r="C15" s="89"/>
      <c r="D15" s="89"/>
      <c r="E15" s="91"/>
      <c r="F15" s="93"/>
      <c r="G15" s="93"/>
      <c r="H15" s="93"/>
      <c r="I15" s="89"/>
      <c r="J15" s="5" t="s">
        <v>65</v>
      </c>
      <c r="K15" s="5"/>
      <c r="L15" s="76">
        <v>15</v>
      </c>
      <c r="M15" s="17"/>
      <c r="N15" s="17"/>
      <c r="O15" s="35"/>
    </row>
    <row r="16" spans="1:15" x14ac:dyDescent="0.25">
      <c r="A16" s="87"/>
      <c r="B16" s="89"/>
      <c r="C16" s="89"/>
      <c r="D16" s="89"/>
      <c r="E16" s="91"/>
      <c r="F16" s="94"/>
      <c r="G16" s="94"/>
      <c r="H16" s="94"/>
      <c r="I16" s="89"/>
      <c r="J16" s="63" t="s">
        <v>60</v>
      </c>
      <c r="K16" s="63"/>
      <c r="L16" s="76">
        <v>15</v>
      </c>
      <c r="M16" s="17"/>
      <c r="N16" s="17"/>
      <c r="O16" s="35"/>
    </row>
    <row r="17" spans="1:15" x14ac:dyDescent="0.25">
      <c r="A17" s="86">
        <v>3</v>
      </c>
      <c r="B17" s="88" t="s">
        <v>44</v>
      </c>
      <c r="C17" s="88">
        <v>140</v>
      </c>
      <c r="D17" s="88" t="s">
        <v>41</v>
      </c>
      <c r="E17" s="90">
        <f>+N17</f>
        <v>68.908941755537327</v>
      </c>
      <c r="F17" s="92">
        <v>1</v>
      </c>
      <c r="G17" s="92">
        <v>2</v>
      </c>
      <c r="H17" s="92">
        <v>600</v>
      </c>
      <c r="I17" s="88">
        <v>530</v>
      </c>
      <c r="J17" s="5" t="s">
        <v>55</v>
      </c>
      <c r="K17" s="63"/>
      <c r="L17" s="76"/>
      <c r="M17" s="17">
        <f>+((100-N17)*O17/100)-SUM(L17:L25)</f>
        <v>8.0188679245283083</v>
      </c>
      <c r="N17" s="20">
        <f>C17/(I17*O17/1200)%</f>
        <v>68.908941755537327</v>
      </c>
      <c r="O17" s="34">
        <v>460</v>
      </c>
    </row>
    <row r="18" spans="1:15" x14ac:dyDescent="0.25">
      <c r="A18" s="87"/>
      <c r="B18" s="89"/>
      <c r="C18" s="89"/>
      <c r="D18" s="89"/>
      <c r="E18" s="91"/>
      <c r="F18" s="93"/>
      <c r="G18" s="93"/>
      <c r="H18" s="93"/>
      <c r="I18" s="89"/>
      <c r="J18" s="5" t="s">
        <v>39</v>
      </c>
      <c r="K18" s="63"/>
      <c r="L18" s="16">
        <v>15</v>
      </c>
      <c r="M18" s="17"/>
      <c r="N18" s="20"/>
      <c r="O18" s="34"/>
    </row>
    <row r="19" spans="1:15" x14ac:dyDescent="0.25">
      <c r="A19" s="87"/>
      <c r="B19" s="89"/>
      <c r="C19" s="89"/>
      <c r="D19" s="89"/>
      <c r="E19" s="91"/>
      <c r="F19" s="93"/>
      <c r="G19" s="93"/>
      <c r="H19" s="93"/>
      <c r="I19" s="89"/>
      <c r="J19" s="5" t="s">
        <v>56</v>
      </c>
      <c r="K19" s="63"/>
      <c r="L19" s="16">
        <v>20</v>
      </c>
      <c r="M19" s="17"/>
      <c r="N19" s="20"/>
      <c r="O19" s="34"/>
    </row>
    <row r="20" spans="1:15" x14ac:dyDescent="0.25">
      <c r="A20" s="87"/>
      <c r="B20" s="89"/>
      <c r="C20" s="89"/>
      <c r="D20" s="89"/>
      <c r="E20" s="91"/>
      <c r="F20" s="93"/>
      <c r="G20" s="93"/>
      <c r="H20" s="93"/>
      <c r="I20" s="89"/>
      <c r="J20" s="5" t="s">
        <v>35</v>
      </c>
      <c r="K20" s="63"/>
      <c r="L20" s="16">
        <v>20</v>
      </c>
      <c r="M20" s="17"/>
      <c r="N20" s="20"/>
      <c r="O20" s="34"/>
    </row>
    <row r="21" spans="1:15" x14ac:dyDescent="0.25">
      <c r="A21" s="87"/>
      <c r="B21" s="89"/>
      <c r="C21" s="89"/>
      <c r="D21" s="89"/>
      <c r="E21" s="91"/>
      <c r="F21" s="93"/>
      <c r="G21" s="93"/>
      <c r="H21" s="93"/>
      <c r="I21" s="89"/>
      <c r="J21" s="5" t="s">
        <v>57</v>
      </c>
      <c r="K21" s="63"/>
      <c r="L21" s="16">
        <v>20</v>
      </c>
      <c r="M21" s="17"/>
      <c r="N21" s="20"/>
      <c r="O21" s="34"/>
    </row>
    <row r="22" spans="1:15" x14ac:dyDescent="0.25">
      <c r="A22" s="87"/>
      <c r="B22" s="89"/>
      <c r="C22" s="89"/>
      <c r="D22" s="89"/>
      <c r="E22" s="91"/>
      <c r="F22" s="93"/>
      <c r="G22" s="93"/>
      <c r="H22" s="93"/>
      <c r="I22" s="89"/>
      <c r="J22" s="5" t="s">
        <v>38</v>
      </c>
      <c r="K22" s="63"/>
      <c r="L22" s="16">
        <v>10</v>
      </c>
      <c r="M22" s="17"/>
      <c r="N22" s="20"/>
      <c r="O22" s="34"/>
    </row>
    <row r="23" spans="1:15" x14ac:dyDescent="0.25">
      <c r="A23" s="87"/>
      <c r="B23" s="89"/>
      <c r="C23" s="89"/>
      <c r="D23" s="89"/>
      <c r="E23" s="91"/>
      <c r="F23" s="93"/>
      <c r="G23" s="93"/>
      <c r="H23" s="93"/>
      <c r="I23" s="89"/>
      <c r="J23" s="5" t="s">
        <v>39</v>
      </c>
      <c r="K23" s="63"/>
      <c r="L23" s="16">
        <v>15</v>
      </c>
      <c r="M23" s="17"/>
      <c r="N23" s="20"/>
      <c r="O23" s="34"/>
    </row>
    <row r="24" spans="1:15" x14ac:dyDescent="0.25">
      <c r="A24" s="87"/>
      <c r="B24" s="89"/>
      <c r="C24" s="89"/>
      <c r="D24" s="89"/>
      <c r="E24" s="91"/>
      <c r="F24" s="93"/>
      <c r="G24" s="93"/>
      <c r="H24" s="93"/>
      <c r="I24" s="89"/>
      <c r="J24" s="5" t="s">
        <v>56</v>
      </c>
      <c r="K24" s="63"/>
      <c r="L24" s="16">
        <v>15</v>
      </c>
      <c r="M24" s="17"/>
      <c r="N24" s="20"/>
      <c r="O24" s="34"/>
    </row>
    <row r="25" spans="1:15" x14ac:dyDescent="0.25">
      <c r="A25" s="87"/>
      <c r="B25" s="89"/>
      <c r="C25" s="89"/>
      <c r="D25" s="89"/>
      <c r="E25" s="91"/>
      <c r="F25" s="94"/>
      <c r="G25" s="94"/>
      <c r="H25" s="94"/>
      <c r="I25" s="89"/>
      <c r="J25" s="5" t="s">
        <v>35</v>
      </c>
      <c r="K25" s="5"/>
      <c r="L25" s="14">
        <v>20</v>
      </c>
      <c r="M25" s="17"/>
      <c r="N25" s="17"/>
      <c r="O25" s="35"/>
    </row>
    <row r="26" spans="1:15" x14ac:dyDescent="0.25">
      <c r="A26" s="86">
        <v>4</v>
      </c>
      <c r="B26" s="88" t="s">
        <v>45</v>
      </c>
      <c r="C26" s="88">
        <v>158</v>
      </c>
      <c r="D26" s="88" t="s">
        <v>40</v>
      </c>
      <c r="E26" s="90">
        <f>+N26</f>
        <v>71.064467766116934</v>
      </c>
      <c r="F26" s="92">
        <v>2</v>
      </c>
      <c r="G26" s="92">
        <v>1</v>
      </c>
      <c r="H26" s="90">
        <v>600</v>
      </c>
      <c r="I26" s="88">
        <v>580</v>
      </c>
      <c r="J26" s="5" t="s">
        <v>58</v>
      </c>
      <c r="K26" s="5"/>
      <c r="L26" s="14">
        <v>5</v>
      </c>
      <c r="M26" s="17">
        <f>+((100-N26)*O26/100)-SUM(L26:L36)</f>
        <v>-1.8965517241379075</v>
      </c>
      <c r="N26" s="20">
        <f>C26/(I26*O26/1200)%</f>
        <v>71.064467766116934</v>
      </c>
      <c r="O26" s="34">
        <v>460</v>
      </c>
    </row>
    <row r="27" spans="1:15" x14ac:dyDescent="0.25">
      <c r="A27" s="87"/>
      <c r="B27" s="89"/>
      <c r="C27" s="89"/>
      <c r="D27" s="89"/>
      <c r="E27" s="91"/>
      <c r="F27" s="93"/>
      <c r="G27" s="93"/>
      <c r="H27" s="91"/>
      <c r="I27" s="89"/>
      <c r="J27" s="5" t="s">
        <v>59</v>
      </c>
      <c r="K27" s="5"/>
      <c r="L27" s="14">
        <v>10</v>
      </c>
      <c r="M27" s="17"/>
      <c r="N27" s="20"/>
      <c r="O27" s="34"/>
    </row>
    <row r="28" spans="1:15" x14ac:dyDescent="0.25">
      <c r="A28" s="87"/>
      <c r="B28" s="89"/>
      <c r="C28" s="89"/>
      <c r="D28" s="89"/>
      <c r="E28" s="91"/>
      <c r="F28" s="93"/>
      <c r="G28" s="93"/>
      <c r="H28" s="91"/>
      <c r="I28" s="89"/>
      <c r="J28" s="5" t="s">
        <v>60</v>
      </c>
      <c r="K28" s="5"/>
      <c r="L28" s="14">
        <v>10</v>
      </c>
      <c r="M28" s="17"/>
      <c r="N28" s="20"/>
      <c r="O28" s="34"/>
    </row>
    <row r="29" spans="1:15" x14ac:dyDescent="0.25">
      <c r="A29" s="87"/>
      <c r="B29" s="89"/>
      <c r="C29" s="89"/>
      <c r="D29" s="89"/>
      <c r="E29" s="91"/>
      <c r="F29" s="93"/>
      <c r="G29" s="93"/>
      <c r="H29" s="91"/>
      <c r="I29" s="89"/>
      <c r="J29" s="5" t="s">
        <v>61</v>
      </c>
      <c r="K29" s="5"/>
      <c r="L29" s="14">
        <v>15</v>
      </c>
      <c r="M29" s="17"/>
      <c r="N29" s="20"/>
      <c r="O29" s="34"/>
    </row>
    <row r="30" spans="1:15" x14ac:dyDescent="0.25">
      <c r="A30" s="87"/>
      <c r="B30" s="89"/>
      <c r="C30" s="89"/>
      <c r="D30" s="89"/>
      <c r="E30" s="91"/>
      <c r="F30" s="93"/>
      <c r="G30" s="93"/>
      <c r="H30" s="91"/>
      <c r="I30" s="89"/>
      <c r="J30" s="5" t="s">
        <v>62</v>
      </c>
      <c r="K30" s="5"/>
      <c r="L30" s="14">
        <v>15</v>
      </c>
      <c r="M30" s="17"/>
      <c r="N30" s="20"/>
      <c r="O30" s="34"/>
    </row>
    <row r="31" spans="1:15" x14ac:dyDescent="0.25">
      <c r="A31" s="87"/>
      <c r="B31" s="89"/>
      <c r="C31" s="89"/>
      <c r="D31" s="89"/>
      <c r="E31" s="91"/>
      <c r="F31" s="93"/>
      <c r="G31" s="93"/>
      <c r="H31" s="91"/>
      <c r="I31" s="89"/>
      <c r="J31" s="5" t="s">
        <v>63</v>
      </c>
      <c r="K31" s="5"/>
      <c r="L31" s="14">
        <v>20</v>
      </c>
      <c r="M31" s="17"/>
      <c r="N31" s="20"/>
      <c r="O31" s="34"/>
    </row>
    <row r="32" spans="1:15" x14ac:dyDescent="0.25">
      <c r="A32" s="87"/>
      <c r="B32" s="89"/>
      <c r="C32" s="89"/>
      <c r="D32" s="89"/>
      <c r="E32" s="91"/>
      <c r="F32" s="93"/>
      <c r="G32" s="93"/>
      <c r="H32" s="91"/>
      <c r="I32" s="89"/>
      <c r="J32" s="5" t="s">
        <v>59</v>
      </c>
      <c r="K32" s="5"/>
      <c r="L32" s="76">
        <v>15</v>
      </c>
      <c r="M32" s="17"/>
      <c r="N32" s="17"/>
      <c r="O32" s="35"/>
    </row>
    <row r="33" spans="1:19" x14ac:dyDescent="0.25">
      <c r="A33" s="87"/>
      <c r="B33" s="89"/>
      <c r="C33" s="89"/>
      <c r="D33" s="89"/>
      <c r="E33" s="91"/>
      <c r="F33" s="93"/>
      <c r="G33" s="93"/>
      <c r="H33" s="91"/>
      <c r="I33" s="89"/>
      <c r="J33" s="5" t="s">
        <v>60</v>
      </c>
      <c r="K33" s="5"/>
      <c r="L33" s="76">
        <v>15</v>
      </c>
      <c r="M33" s="17"/>
      <c r="N33" s="17"/>
      <c r="O33" s="35"/>
    </row>
    <row r="34" spans="1:19" x14ac:dyDescent="0.25">
      <c r="A34" s="87"/>
      <c r="B34" s="89"/>
      <c r="C34" s="89"/>
      <c r="D34" s="89"/>
      <c r="E34" s="91"/>
      <c r="F34" s="93"/>
      <c r="G34" s="93"/>
      <c r="H34" s="91"/>
      <c r="I34" s="89"/>
      <c r="J34" s="5" t="s">
        <v>61</v>
      </c>
      <c r="K34" s="5"/>
      <c r="L34" s="76">
        <v>10</v>
      </c>
      <c r="M34" s="17"/>
      <c r="N34" s="17"/>
      <c r="O34" s="35"/>
    </row>
    <row r="35" spans="1:19" x14ac:dyDescent="0.25">
      <c r="A35" s="87"/>
      <c r="B35" s="89"/>
      <c r="C35" s="89"/>
      <c r="D35" s="89"/>
      <c r="E35" s="91"/>
      <c r="F35" s="93"/>
      <c r="G35" s="93"/>
      <c r="H35" s="91"/>
      <c r="I35" s="89"/>
      <c r="J35" s="5" t="s">
        <v>64</v>
      </c>
      <c r="K35" s="5"/>
      <c r="L35" s="76">
        <v>10</v>
      </c>
      <c r="M35" s="17"/>
      <c r="N35" s="17"/>
      <c r="O35" s="35"/>
    </row>
    <row r="36" spans="1:19" x14ac:dyDescent="0.25">
      <c r="A36" s="87"/>
      <c r="B36" s="89"/>
      <c r="C36" s="89"/>
      <c r="D36" s="89"/>
      <c r="E36" s="91"/>
      <c r="F36" s="94"/>
      <c r="G36" s="94"/>
      <c r="H36" s="95"/>
      <c r="I36" s="89"/>
      <c r="J36" s="5" t="s">
        <v>61</v>
      </c>
      <c r="K36" s="5"/>
      <c r="L36" s="76">
        <v>10</v>
      </c>
      <c r="M36" s="17"/>
      <c r="N36" s="17"/>
      <c r="O36" s="35"/>
    </row>
    <row r="37" spans="1:19" x14ac:dyDescent="0.25">
      <c r="A37" s="98">
        <v>5</v>
      </c>
      <c r="B37" s="97" t="s">
        <v>46</v>
      </c>
      <c r="C37" s="97">
        <v>130</v>
      </c>
      <c r="D37" s="97" t="s">
        <v>40</v>
      </c>
      <c r="E37" s="96">
        <f>+N37</f>
        <v>62.26053639846743</v>
      </c>
      <c r="F37" s="92">
        <v>2</v>
      </c>
      <c r="G37" s="92">
        <v>3</v>
      </c>
      <c r="H37" s="92">
        <v>600</v>
      </c>
      <c r="I37" s="97">
        <v>580</v>
      </c>
      <c r="J37" s="5" t="s">
        <v>58</v>
      </c>
      <c r="K37" s="5"/>
      <c r="L37" s="76">
        <v>6</v>
      </c>
      <c r="M37" s="17">
        <f>+((100-N37)*O37/100)-SUM(L37:L41)</f>
        <v>1.9310344827586192</v>
      </c>
      <c r="N37" s="20">
        <f>C37/(I37*O37/500)%</f>
        <v>62.26053639846743</v>
      </c>
      <c r="O37" s="34">
        <v>180</v>
      </c>
    </row>
    <row r="38" spans="1:19" x14ac:dyDescent="0.25">
      <c r="A38" s="98"/>
      <c r="B38" s="97"/>
      <c r="C38" s="97"/>
      <c r="D38" s="97"/>
      <c r="E38" s="96"/>
      <c r="F38" s="93"/>
      <c r="G38" s="93"/>
      <c r="H38" s="93"/>
      <c r="I38" s="97"/>
      <c r="J38" s="5" t="s">
        <v>35</v>
      </c>
      <c r="K38" s="5"/>
      <c r="L38" s="76">
        <v>15</v>
      </c>
      <c r="M38" s="17"/>
      <c r="N38" s="20"/>
      <c r="O38" s="34"/>
    </row>
    <row r="39" spans="1:19" x14ac:dyDescent="0.25">
      <c r="A39" s="98"/>
      <c r="B39" s="97"/>
      <c r="C39" s="97"/>
      <c r="D39" s="97"/>
      <c r="E39" s="96"/>
      <c r="F39" s="93"/>
      <c r="G39" s="93"/>
      <c r="H39" s="93"/>
      <c r="I39" s="97"/>
      <c r="J39" s="5" t="s">
        <v>59</v>
      </c>
      <c r="K39" s="5"/>
      <c r="L39" s="76">
        <v>10</v>
      </c>
      <c r="M39" s="17"/>
      <c r="N39" s="20"/>
      <c r="O39" s="34"/>
    </row>
    <row r="40" spans="1:19" x14ac:dyDescent="0.25">
      <c r="A40" s="98"/>
      <c r="B40" s="97"/>
      <c r="C40" s="97"/>
      <c r="D40" s="97"/>
      <c r="E40" s="96"/>
      <c r="F40" s="93"/>
      <c r="G40" s="93"/>
      <c r="H40" s="93"/>
      <c r="I40" s="97"/>
      <c r="J40" s="5" t="s">
        <v>65</v>
      </c>
      <c r="K40" s="5"/>
      <c r="L40" s="76">
        <v>15</v>
      </c>
      <c r="M40" s="17"/>
      <c r="N40" s="20"/>
      <c r="O40" s="34"/>
    </row>
    <row r="41" spans="1:19" x14ac:dyDescent="0.25">
      <c r="A41" s="98"/>
      <c r="B41" s="97"/>
      <c r="C41" s="97"/>
      <c r="D41" s="97"/>
      <c r="E41" s="96"/>
      <c r="F41" s="93"/>
      <c r="G41" s="93"/>
      <c r="H41" s="93"/>
      <c r="I41" s="97"/>
      <c r="J41" s="5" t="s">
        <v>60</v>
      </c>
      <c r="K41" s="5"/>
      <c r="L41" s="76">
        <v>20</v>
      </c>
      <c r="M41" s="17"/>
      <c r="N41" s="20"/>
      <c r="O41" s="34"/>
      <c r="S41" s="24" t="e">
        <f>#REF!/10000</f>
        <v>#REF!</v>
      </c>
    </row>
    <row r="42" spans="1:19" x14ac:dyDescent="0.25">
      <c r="A42" s="97">
        <v>6</v>
      </c>
      <c r="B42" s="97" t="s">
        <v>47</v>
      </c>
      <c r="C42" s="97">
        <v>332</v>
      </c>
      <c r="D42" s="97" t="s">
        <v>8</v>
      </c>
      <c r="E42" s="96">
        <f>+N42</f>
        <v>62.218890554722634</v>
      </c>
      <c r="F42" s="137">
        <v>1</v>
      </c>
      <c r="G42" s="137">
        <v>3</v>
      </c>
      <c r="H42" s="137">
        <v>600</v>
      </c>
      <c r="I42" s="97">
        <v>580</v>
      </c>
      <c r="J42" s="44" t="s">
        <v>64</v>
      </c>
      <c r="K42" s="58"/>
      <c r="L42" s="43"/>
      <c r="M42" s="17">
        <f>+((100-N42)*O42/100)-SUM(L42:L50)</f>
        <v>8.7931034482758719</v>
      </c>
      <c r="N42" s="20">
        <f>C42/(I42*O42/500)%</f>
        <v>62.218890554722634</v>
      </c>
      <c r="O42" s="34">
        <v>460</v>
      </c>
    </row>
    <row r="43" spans="1:19" x14ac:dyDescent="0.25">
      <c r="A43" s="97"/>
      <c r="B43" s="97"/>
      <c r="C43" s="97"/>
      <c r="D43" s="97"/>
      <c r="E43" s="96"/>
      <c r="F43" s="137"/>
      <c r="G43" s="137"/>
      <c r="H43" s="137"/>
      <c r="I43" s="97"/>
      <c r="J43" s="65" t="s">
        <v>39</v>
      </c>
      <c r="K43" s="7"/>
      <c r="L43" s="72">
        <v>30</v>
      </c>
      <c r="M43" s="17"/>
      <c r="N43" s="20"/>
      <c r="O43" s="34"/>
    </row>
    <row r="44" spans="1:19" x14ac:dyDescent="0.25">
      <c r="A44" s="97"/>
      <c r="B44" s="97"/>
      <c r="C44" s="97"/>
      <c r="D44" s="97"/>
      <c r="E44" s="96"/>
      <c r="F44" s="137"/>
      <c r="G44" s="137"/>
      <c r="H44" s="137"/>
      <c r="I44" s="97"/>
      <c r="J44" s="65" t="s">
        <v>38</v>
      </c>
      <c r="K44" s="7"/>
      <c r="L44" s="72">
        <v>10</v>
      </c>
      <c r="M44" s="17"/>
      <c r="N44" s="20"/>
      <c r="O44" s="34"/>
    </row>
    <row r="45" spans="1:19" x14ac:dyDescent="0.25">
      <c r="A45" s="97"/>
      <c r="B45" s="97"/>
      <c r="C45" s="97"/>
      <c r="D45" s="97"/>
      <c r="E45" s="96"/>
      <c r="F45" s="137"/>
      <c r="G45" s="137"/>
      <c r="H45" s="137"/>
      <c r="I45" s="97"/>
      <c r="J45" s="65" t="s">
        <v>38</v>
      </c>
      <c r="K45" s="7"/>
      <c r="L45" s="72">
        <v>15</v>
      </c>
      <c r="M45" s="17"/>
      <c r="N45" s="20"/>
      <c r="O45" s="34"/>
    </row>
    <row r="46" spans="1:19" x14ac:dyDescent="0.25">
      <c r="A46" s="97"/>
      <c r="B46" s="97"/>
      <c r="C46" s="97"/>
      <c r="D46" s="97"/>
      <c r="E46" s="96"/>
      <c r="F46" s="137"/>
      <c r="G46" s="137"/>
      <c r="H46" s="137"/>
      <c r="I46" s="97"/>
      <c r="J46" s="65" t="s">
        <v>38</v>
      </c>
      <c r="K46" s="7"/>
      <c r="L46" s="72">
        <v>25</v>
      </c>
      <c r="M46" s="17"/>
      <c r="N46" s="20"/>
      <c r="O46" s="34"/>
    </row>
    <row r="47" spans="1:19" x14ac:dyDescent="0.25">
      <c r="A47" s="97"/>
      <c r="B47" s="97"/>
      <c r="C47" s="97"/>
      <c r="D47" s="97"/>
      <c r="E47" s="96"/>
      <c r="F47" s="137"/>
      <c r="G47" s="137"/>
      <c r="H47" s="137"/>
      <c r="I47" s="97"/>
      <c r="J47" s="65" t="s">
        <v>38</v>
      </c>
      <c r="K47" s="7"/>
      <c r="L47" s="72">
        <v>30</v>
      </c>
      <c r="M47" s="17"/>
      <c r="N47" s="20"/>
      <c r="O47" s="34"/>
    </row>
    <row r="48" spans="1:19" x14ac:dyDescent="0.25">
      <c r="A48" s="97"/>
      <c r="B48" s="97"/>
      <c r="C48" s="97"/>
      <c r="D48" s="97"/>
      <c r="E48" s="96"/>
      <c r="F48" s="137"/>
      <c r="G48" s="137"/>
      <c r="H48" s="137"/>
      <c r="I48" s="97"/>
      <c r="J48" s="65" t="s">
        <v>57</v>
      </c>
      <c r="K48" s="7"/>
      <c r="L48" s="72">
        <v>15</v>
      </c>
      <c r="M48" s="17"/>
      <c r="N48" s="20"/>
      <c r="O48" s="34"/>
    </row>
    <row r="49" spans="1:15" x14ac:dyDescent="0.25">
      <c r="A49" s="97"/>
      <c r="B49" s="97"/>
      <c r="C49" s="97"/>
      <c r="D49" s="97"/>
      <c r="E49" s="96"/>
      <c r="F49" s="137"/>
      <c r="G49" s="137"/>
      <c r="H49" s="137"/>
      <c r="I49" s="97"/>
      <c r="J49" s="65" t="s">
        <v>58</v>
      </c>
      <c r="K49" s="7"/>
      <c r="L49" s="72">
        <v>20</v>
      </c>
      <c r="M49" s="17"/>
      <c r="N49" s="20"/>
      <c r="O49" s="34"/>
    </row>
    <row r="50" spans="1:15" x14ac:dyDescent="0.25">
      <c r="A50" s="97"/>
      <c r="B50" s="97"/>
      <c r="C50" s="97"/>
      <c r="D50" s="97"/>
      <c r="E50" s="96"/>
      <c r="F50" s="137"/>
      <c r="G50" s="137"/>
      <c r="H50" s="137"/>
      <c r="I50" s="97"/>
      <c r="J50" s="42" t="s">
        <v>35</v>
      </c>
      <c r="K50" s="42"/>
      <c r="L50" s="43">
        <v>20</v>
      </c>
      <c r="M50" s="17"/>
      <c r="N50" s="20"/>
      <c r="O50" s="34"/>
    </row>
    <row r="51" spans="1:15" x14ac:dyDescent="0.25">
      <c r="A51" s="86">
        <v>7</v>
      </c>
      <c r="B51" s="88" t="s">
        <v>48</v>
      </c>
      <c r="C51" s="88">
        <v>230</v>
      </c>
      <c r="D51" s="88" t="s">
        <v>8</v>
      </c>
      <c r="E51" s="90">
        <f>+N51</f>
        <v>83.333333333333343</v>
      </c>
      <c r="F51" s="92">
        <v>2</v>
      </c>
      <c r="G51" s="92">
        <v>2</v>
      </c>
      <c r="H51" s="92">
        <v>300</v>
      </c>
      <c r="I51" s="88">
        <v>300</v>
      </c>
      <c r="J51" s="64" t="s">
        <v>59</v>
      </c>
      <c r="K51" s="12"/>
      <c r="L51" s="71">
        <v>15</v>
      </c>
      <c r="M51" s="17">
        <f>+((100-N51)*O51/100)-SUM(L51:L54)</f>
        <v>6.6666666666666288</v>
      </c>
      <c r="N51" s="20">
        <f>C51/(I51*O51/500)%</f>
        <v>83.333333333333343</v>
      </c>
      <c r="O51" s="34">
        <v>460</v>
      </c>
    </row>
    <row r="52" spans="1:15" x14ac:dyDescent="0.25">
      <c r="A52" s="87"/>
      <c r="B52" s="89"/>
      <c r="C52" s="89"/>
      <c r="D52" s="89"/>
      <c r="E52" s="91"/>
      <c r="F52" s="93"/>
      <c r="G52" s="93"/>
      <c r="H52" s="93"/>
      <c r="I52" s="89"/>
      <c r="J52" s="64" t="s">
        <v>66</v>
      </c>
      <c r="K52" s="12"/>
      <c r="L52" s="71">
        <v>15</v>
      </c>
      <c r="M52" s="17"/>
      <c r="N52" s="20"/>
      <c r="O52" s="34"/>
    </row>
    <row r="53" spans="1:15" x14ac:dyDescent="0.25">
      <c r="A53" s="87"/>
      <c r="B53" s="89"/>
      <c r="C53" s="89"/>
      <c r="D53" s="89"/>
      <c r="E53" s="91"/>
      <c r="F53" s="93"/>
      <c r="G53" s="93"/>
      <c r="H53" s="93"/>
      <c r="I53" s="89"/>
      <c r="J53" s="64" t="s">
        <v>35</v>
      </c>
      <c r="K53" s="12"/>
      <c r="L53" s="71">
        <v>20</v>
      </c>
      <c r="M53" s="17"/>
      <c r="N53" s="20"/>
      <c r="O53" s="34"/>
    </row>
    <row r="54" spans="1:15" x14ac:dyDescent="0.25">
      <c r="A54" s="87"/>
      <c r="B54" s="89"/>
      <c r="C54" s="89"/>
      <c r="D54" s="89"/>
      <c r="E54" s="91"/>
      <c r="F54" s="93"/>
      <c r="G54" s="93"/>
      <c r="H54" s="93"/>
      <c r="I54" s="89"/>
      <c r="J54" s="64" t="s">
        <v>65</v>
      </c>
      <c r="K54" s="12"/>
      <c r="L54" s="71">
        <v>20</v>
      </c>
      <c r="M54" s="17"/>
      <c r="N54" s="20"/>
      <c r="O54" s="34"/>
    </row>
    <row r="55" spans="1:15" hidden="1" x14ac:dyDescent="0.25">
      <c r="A55" s="86">
        <v>8</v>
      </c>
      <c r="B55" s="88"/>
      <c r="C55" s="88"/>
      <c r="D55" s="88" t="s">
        <v>8</v>
      </c>
      <c r="E55" s="90">
        <f>+N55</f>
        <v>0</v>
      </c>
      <c r="F55" s="92">
        <v>4</v>
      </c>
      <c r="G55" s="92">
        <v>2</v>
      </c>
      <c r="H55" s="92">
        <v>300</v>
      </c>
      <c r="I55" s="88">
        <v>300</v>
      </c>
      <c r="J55" s="5" t="s">
        <v>64</v>
      </c>
      <c r="K55" s="5"/>
      <c r="L55" s="70">
        <v>130</v>
      </c>
      <c r="M55" s="17">
        <f>+((100-N55)*O55/100)-SUM(L55:L63)</f>
        <v>15</v>
      </c>
      <c r="N55" s="20">
        <f>C55/(I55*O55/1000)%</f>
        <v>0</v>
      </c>
      <c r="O55" s="34">
        <v>460</v>
      </c>
    </row>
    <row r="56" spans="1:15" hidden="1" x14ac:dyDescent="0.25">
      <c r="A56" s="87"/>
      <c r="B56" s="89"/>
      <c r="C56" s="89"/>
      <c r="D56" s="89"/>
      <c r="E56" s="91"/>
      <c r="F56" s="93"/>
      <c r="G56" s="93"/>
      <c r="H56" s="93"/>
      <c r="I56" s="89"/>
      <c r="J56" s="5" t="s">
        <v>60</v>
      </c>
      <c r="K56" s="5"/>
      <c r="L56" s="76">
        <v>20</v>
      </c>
      <c r="M56" s="17"/>
      <c r="N56" s="20"/>
      <c r="O56" s="34"/>
    </row>
    <row r="57" spans="1:15" hidden="1" x14ac:dyDescent="0.25">
      <c r="A57" s="87"/>
      <c r="B57" s="89"/>
      <c r="C57" s="89"/>
      <c r="D57" s="89"/>
      <c r="E57" s="91"/>
      <c r="F57" s="93"/>
      <c r="G57" s="93"/>
      <c r="H57" s="93"/>
      <c r="I57" s="89"/>
      <c r="J57" s="5" t="s">
        <v>63</v>
      </c>
      <c r="K57" s="5"/>
      <c r="L57" s="76">
        <v>40</v>
      </c>
      <c r="M57" s="17"/>
      <c r="N57" s="20"/>
      <c r="O57" s="34"/>
    </row>
    <row r="58" spans="1:15" hidden="1" x14ac:dyDescent="0.25">
      <c r="A58" s="87"/>
      <c r="B58" s="89"/>
      <c r="C58" s="89"/>
      <c r="D58" s="89"/>
      <c r="E58" s="91"/>
      <c r="F58" s="93"/>
      <c r="G58" s="93"/>
      <c r="H58" s="93"/>
      <c r="I58" s="89"/>
      <c r="J58" s="5" t="s">
        <v>62</v>
      </c>
      <c r="K58" s="76"/>
      <c r="L58" s="76">
        <v>20</v>
      </c>
      <c r="M58" s="17"/>
      <c r="N58" s="20"/>
      <c r="O58" s="34"/>
    </row>
    <row r="59" spans="1:15" hidden="1" x14ac:dyDescent="0.25">
      <c r="A59" s="87"/>
      <c r="B59" s="89"/>
      <c r="C59" s="89"/>
      <c r="D59" s="89"/>
      <c r="E59" s="91"/>
      <c r="F59" s="93"/>
      <c r="G59" s="93"/>
      <c r="H59" s="93"/>
      <c r="I59" s="89"/>
      <c r="J59" s="73" t="s">
        <v>57</v>
      </c>
      <c r="K59" s="8"/>
      <c r="L59" s="72">
        <v>150</v>
      </c>
      <c r="M59" s="17"/>
      <c r="N59" s="20"/>
      <c r="O59" s="34"/>
    </row>
    <row r="60" spans="1:15" hidden="1" x14ac:dyDescent="0.25">
      <c r="A60" s="87"/>
      <c r="B60" s="89"/>
      <c r="C60" s="89"/>
      <c r="D60" s="89"/>
      <c r="E60" s="91"/>
      <c r="F60" s="93"/>
      <c r="G60" s="93"/>
      <c r="H60" s="93"/>
      <c r="I60" s="89"/>
      <c r="J60" s="73" t="s">
        <v>57</v>
      </c>
      <c r="K60" s="8"/>
      <c r="L60" s="72">
        <v>30</v>
      </c>
      <c r="M60" s="17"/>
      <c r="N60" s="20"/>
      <c r="O60" s="34"/>
    </row>
    <row r="61" spans="1:15" hidden="1" x14ac:dyDescent="0.25">
      <c r="A61" s="87"/>
      <c r="B61" s="89"/>
      <c r="C61" s="89"/>
      <c r="D61" s="89"/>
      <c r="E61" s="91"/>
      <c r="F61" s="93"/>
      <c r="G61" s="93"/>
      <c r="H61" s="93"/>
      <c r="I61" s="89"/>
      <c r="J61" s="73" t="s">
        <v>37</v>
      </c>
      <c r="K61" s="8"/>
      <c r="L61" s="72">
        <v>15</v>
      </c>
      <c r="M61" s="17"/>
      <c r="N61" s="20"/>
      <c r="O61" s="34"/>
    </row>
    <row r="62" spans="1:15" hidden="1" x14ac:dyDescent="0.25">
      <c r="A62" s="87"/>
      <c r="B62" s="89"/>
      <c r="C62" s="89"/>
      <c r="D62" s="89"/>
      <c r="E62" s="91"/>
      <c r="F62" s="93"/>
      <c r="G62" s="93"/>
      <c r="H62" s="93"/>
      <c r="I62" s="89"/>
      <c r="J62" s="73" t="s">
        <v>67</v>
      </c>
      <c r="K62" s="8"/>
      <c r="L62" s="72">
        <v>15</v>
      </c>
      <c r="M62" s="17"/>
      <c r="N62" s="20"/>
      <c r="O62" s="34"/>
    </row>
    <row r="63" spans="1:15" hidden="1" x14ac:dyDescent="0.25">
      <c r="A63" s="87"/>
      <c r="B63" s="89"/>
      <c r="C63" s="89"/>
      <c r="D63" s="89"/>
      <c r="E63" s="91"/>
      <c r="F63" s="93"/>
      <c r="G63" s="93"/>
      <c r="H63" s="93"/>
      <c r="I63" s="89"/>
      <c r="J63" s="73" t="s">
        <v>66</v>
      </c>
      <c r="K63" s="8"/>
      <c r="L63" s="72">
        <v>25</v>
      </c>
      <c r="M63" s="17"/>
      <c r="N63" s="20"/>
      <c r="O63" s="34"/>
    </row>
    <row r="64" spans="1:15" hidden="1" x14ac:dyDescent="0.25">
      <c r="A64" s="86">
        <v>9</v>
      </c>
      <c r="B64" s="88"/>
      <c r="C64" s="88"/>
      <c r="D64" s="88" t="s">
        <v>8</v>
      </c>
      <c r="E64" s="90">
        <f>+N64</f>
        <v>0</v>
      </c>
      <c r="F64" s="92">
        <v>2</v>
      </c>
      <c r="G64" s="92">
        <v>2</v>
      </c>
      <c r="H64" s="92">
        <v>100</v>
      </c>
      <c r="I64" s="88">
        <v>72</v>
      </c>
      <c r="J64" s="73" t="s">
        <v>58</v>
      </c>
      <c r="K64" s="8"/>
      <c r="L64" s="72">
        <v>330</v>
      </c>
      <c r="M64" s="17">
        <f>+((100-N64)*O64/100)-SUM(L64:L68)</f>
        <v>-425</v>
      </c>
      <c r="N64" s="20">
        <f>C64/(I64*O64/500)%</f>
        <v>0</v>
      </c>
      <c r="O64" s="34">
        <v>120</v>
      </c>
    </row>
    <row r="65" spans="1:18" hidden="1" x14ac:dyDescent="0.25">
      <c r="A65" s="87"/>
      <c r="B65" s="89"/>
      <c r="C65" s="89"/>
      <c r="D65" s="89"/>
      <c r="E65" s="91"/>
      <c r="F65" s="93"/>
      <c r="G65" s="93"/>
      <c r="H65" s="93"/>
      <c r="I65" s="89"/>
      <c r="J65" s="73" t="s">
        <v>56</v>
      </c>
      <c r="K65" s="8"/>
      <c r="L65" s="72">
        <v>20</v>
      </c>
      <c r="M65" s="17"/>
      <c r="N65" s="20"/>
      <c r="O65" s="34"/>
    </row>
    <row r="66" spans="1:18" ht="21.75" hidden="1" customHeight="1" x14ac:dyDescent="0.25">
      <c r="A66" s="86">
        <v>10</v>
      </c>
      <c r="B66" s="88"/>
      <c r="C66" s="88"/>
      <c r="D66" s="88"/>
      <c r="E66" s="90">
        <f>+N66</f>
        <v>0</v>
      </c>
      <c r="F66" s="92">
        <v>2</v>
      </c>
      <c r="G66" s="92">
        <v>2</v>
      </c>
      <c r="H66" s="92">
        <v>220</v>
      </c>
      <c r="I66" s="88">
        <v>100</v>
      </c>
      <c r="J66" s="73" t="s">
        <v>65</v>
      </c>
      <c r="K66" s="8"/>
      <c r="L66" s="72">
        <v>130</v>
      </c>
      <c r="M66" s="22">
        <f>+((100-N66)*O66/100)-SUM(L66:L72)</f>
        <v>-235</v>
      </c>
      <c r="N66" s="26">
        <f>C66/(I66*O66/500)%</f>
        <v>0</v>
      </c>
      <c r="O66" s="36">
        <v>480</v>
      </c>
    </row>
    <row r="67" spans="1:18" hidden="1" x14ac:dyDescent="0.25">
      <c r="A67" s="87"/>
      <c r="B67" s="89"/>
      <c r="C67" s="89"/>
      <c r="D67" s="89"/>
      <c r="E67" s="91"/>
      <c r="F67" s="93"/>
      <c r="G67" s="93"/>
      <c r="H67" s="93"/>
      <c r="I67" s="89"/>
      <c r="J67" s="73" t="s">
        <v>59</v>
      </c>
      <c r="K67" s="8"/>
      <c r="L67" s="72">
        <v>40</v>
      </c>
      <c r="M67" s="17"/>
      <c r="N67" s="17"/>
      <c r="O67" s="35"/>
    </row>
    <row r="68" spans="1:18" hidden="1" x14ac:dyDescent="0.25">
      <c r="A68" s="87"/>
      <c r="B68" s="89"/>
      <c r="C68" s="89"/>
      <c r="D68" s="89"/>
      <c r="E68" s="91"/>
      <c r="F68" s="93"/>
      <c r="G68" s="93"/>
      <c r="H68" s="93"/>
      <c r="I68" s="89"/>
      <c r="J68" s="73" t="s">
        <v>66</v>
      </c>
      <c r="K68" s="8"/>
      <c r="L68" s="72">
        <v>25</v>
      </c>
      <c r="M68" s="17"/>
      <c r="N68" s="17"/>
      <c r="O68" s="35"/>
    </row>
    <row r="69" spans="1:18" hidden="1" x14ac:dyDescent="0.25">
      <c r="A69" s="87"/>
      <c r="B69" s="89"/>
      <c r="C69" s="89"/>
      <c r="D69" s="89"/>
      <c r="E69" s="91"/>
      <c r="F69" s="93"/>
      <c r="G69" s="93"/>
      <c r="H69" s="93"/>
      <c r="I69" s="89"/>
      <c r="J69" s="73" t="s">
        <v>58</v>
      </c>
      <c r="K69" s="8"/>
      <c r="L69" s="72">
        <v>330</v>
      </c>
      <c r="M69" s="17"/>
      <c r="N69" s="17"/>
      <c r="O69" s="35"/>
    </row>
    <row r="70" spans="1:18" hidden="1" x14ac:dyDescent="0.25">
      <c r="A70" s="87"/>
      <c r="B70" s="89"/>
      <c r="C70" s="89"/>
      <c r="D70" s="89"/>
      <c r="E70" s="91"/>
      <c r="F70" s="93"/>
      <c r="G70" s="93"/>
      <c r="H70" s="93"/>
      <c r="I70" s="89"/>
      <c r="J70" s="73" t="s">
        <v>56</v>
      </c>
      <c r="K70" s="8"/>
      <c r="L70" s="72">
        <v>20</v>
      </c>
      <c r="M70" s="17"/>
      <c r="N70" s="17"/>
      <c r="O70" s="35"/>
    </row>
    <row r="71" spans="1:18" hidden="1" x14ac:dyDescent="0.25">
      <c r="A71" s="87"/>
      <c r="B71" s="89"/>
      <c r="C71" s="89"/>
      <c r="D71" s="89"/>
      <c r="E71" s="91"/>
      <c r="F71" s="93"/>
      <c r="G71" s="93"/>
      <c r="H71" s="93"/>
      <c r="I71" s="89"/>
      <c r="J71" s="73" t="s">
        <v>65</v>
      </c>
      <c r="K71" s="8"/>
      <c r="L71" s="72">
        <v>130</v>
      </c>
      <c r="M71" s="17"/>
      <c r="N71" s="17"/>
      <c r="O71" s="35"/>
    </row>
    <row r="72" spans="1:18" hidden="1" x14ac:dyDescent="0.25">
      <c r="A72" s="87"/>
      <c r="B72" s="89"/>
      <c r="C72" s="89"/>
      <c r="D72" s="89"/>
      <c r="E72" s="91"/>
      <c r="F72" s="94"/>
      <c r="G72" s="94"/>
      <c r="H72" s="94"/>
      <c r="I72" s="89"/>
      <c r="J72" s="73" t="s">
        <v>59</v>
      </c>
      <c r="K72" s="8"/>
      <c r="L72" s="72">
        <v>40</v>
      </c>
      <c r="M72" s="17"/>
      <c r="N72" s="17"/>
      <c r="O72" s="35"/>
    </row>
    <row r="73" spans="1:18" hidden="1" x14ac:dyDescent="0.25">
      <c r="A73" s="86">
        <v>11</v>
      </c>
      <c r="B73" s="88"/>
      <c r="C73" s="88"/>
      <c r="D73" s="88" t="s">
        <v>8</v>
      </c>
      <c r="E73" s="90">
        <f>+N73</f>
        <v>0</v>
      </c>
      <c r="F73" s="92">
        <v>2</v>
      </c>
      <c r="G73" s="92">
        <v>2</v>
      </c>
      <c r="H73" s="92">
        <v>100</v>
      </c>
      <c r="I73" s="88">
        <v>82</v>
      </c>
      <c r="J73" s="5"/>
      <c r="K73" s="5"/>
      <c r="L73" s="14"/>
      <c r="M73" s="17">
        <f>+((100-N73)*O73/100)-SUM(L73:L82)</f>
        <v>440</v>
      </c>
      <c r="N73" s="20">
        <f>C73/(I73*O73/500)%</f>
        <v>0</v>
      </c>
      <c r="O73" s="34">
        <v>460</v>
      </c>
      <c r="Q73" s="24">
        <v>60</v>
      </c>
      <c r="R73" s="24">
        <v>82</v>
      </c>
    </row>
    <row r="74" spans="1:18" hidden="1" x14ac:dyDescent="0.25">
      <c r="A74" s="87"/>
      <c r="B74" s="89"/>
      <c r="C74" s="89"/>
      <c r="D74" s="89"/>
      <c r="E74" s="91"/>
      <c r="F74" s="93"/>
      <c r="G74" s="93"/>
      <c r="H74" s="93"/>
      <c r="I74" s="89"/>
      <c r="J74" s="5"/>
      <c r="K74" s="5"/>
      <c r="L74" s="14"/>
      <c r="M74" s="17"/>
      <c r="N74" s="17"/>
      <c r="O74" s="35" t="s">
        <v>21</v>
      </c>
      <c r="Q74" s="24">
        <v>480</v>
      </c>
      <c r="R74" s="24">
        <f>Q74*R73/Q73</f>
        <v>656</v>
      </c>
    </row>
    <row r="75" spans="1:18" hidden="1" x14ac:dyDescent="0.25">
      <c r="A75" s="87"/>
      <c r="B75" s="89"/>
      <c r="C75" s="89"/>
      <c r="D75" s="89"/>
      <c r="E75" s="91"/>
      <c r="F75" s="93"/>
      <c r="G75" s="93"/>
      <c r="H75" s="93"/>
      <c r="I75" s="89"/>
      <c r="J75" s="5"/>
      <c r="K75" s="5"/>
      <c r="L75" s="14"/>
      <c r="M75" s="17"/>
      <c r="N75" s="17"/>
      <c r="O75" s="35"/>
    </row>
    <row r="76" spans="1:18" hidden="1" x14ac:dyDescent="0.25">
      <c r="A76" s="87"/>
      <c r="B76" s="89"/>
      <c r="C76" s="89"/>
      <c r="D76" s="89"/>
      <c r="E76" s="91"/>
      <c r="F76" s="93"/>
      <c r="G76" s="93"/>
      <c r="H76" s="93"/>
      <c r="I76" s="89"/>
      <c r="J76" s="5"/>
      <c r="K76" s="5"/>
      <c r="L76" s="14"/>
      <c r="M76" s="17"/>
      <c r="N76" s="17"/>
      <c r="O76" s="35"/>
    </row>
    <row r="77" spans="1:18" hidden="1" x14ac:dyDescent="0.25">
      <c r="A77" s="87"/>
      <c r="B77" s="89"/>
      <c r="C77" s="89"/>
      <c r="D77" s="89"/>
      <c r="E77" s="91"/>
      <c r="F77" s="93"/>
      <c r="G77" s="93"/>
      <c r="H77" s="93"/>
      <c r="I77" s="89"/>
      <c r="J77" s="5"/>
      <c r="K77" s="5"/>
      <c r="L77" s="14"/>
      <c r="M77" s="17"/>
      <c r="N77" s="17"/>
      <c r="O77" s="35"/>
    </row>
    <row r="78" spans="1:18" hidden="1" x14ac:dyDescent="0.25">
      <c r="A78" s="87"/>
      <c r="B78" s="89"/>
      <c r="C78" s="89"/>
      <c r="D78" s="89"/>
      <c r="E78" s="91"/>
      <c r="F78" s="93"/>
      <c r="G78" s="93"/>
      <c r="H78" s="93"/>
      <c r="I78" s="89"/>
      <c r="J78" s="5"/>
      <c r="K78" s="5"/>
      <c r="L78" s="14"/>
      <c r="M78" s="17"/>
      <c r="N78" s="17"/>
      <c r="O78" s="35"/>
    </row>
    <row r="79" spans="1:18" hidden="1" x14ac:dyDescent="0.25">
      <c r="A79" s="87"/>
      <c r="B79" s="89"/>
      <c r="C79" s="89"/>
      <c r="D79" s="89"/>
      <c r="E79" s="91"/>
      <c r="F79" s="93"/>
      <c r="G79" s="93"/>
      <c r="H79" s="93"/>
      <c r="I79" s="89"/>
      <c r="J79" s="5"/>
      <c r="K79" s="5"/>
      <c r="L79" s="14"/>
      <c r="M79" s="17"/>
      <c r="N79" s="17"/>
      <c r="O79" s="35"/>
    </row>
    <row r="80" spans="1:18" hidden="1" x14ac:dyDescent="0.25">
      <c r="A80" s="87"/>
      <c r="B80" s="89"/>
      <c r="C80" s="89"/>
      <c r="D80" s="89"/>
      <c r="E80" s="91"/>
      <c r="F80" s="93"/>
      <c r="G80" s="93"/>
      <c r="H80" s="93"/>
      <c r="I80" s="89"/>
      <c r="J80" s="5"/>
      <c r="K80" s="5"/>
      <c r="L80" s="14"/>
      <c r="M80" s="17"/>
      <c r="N80" s="17"/>
      <c r="O80" s="35"/>
    </row>
    <row r="81" spans="1:18" hidden="1" x14ac:dyDescent="0.25">
      <c r="A81" s="87"/>
      <c r="B81" s="89"/>
      <c r="C81" s="89"/>
      <c r="D81" s="89"/>
      <c r="E81" s="91"/>
      <c r="F81" s="93"/>
      <c r="G81" s="93"/>
      <c r="H81" s="93"/>
      <c r="I81" s="89"/>
      <c r="J81" s="5"/>
      <c r="K81" s="5"/>
      <c r="L81" s="14"/>
      <c r="M81" s="17"/>
      <c r="N81" s="17"/>
      <c r="O81" s="35"/>
    </row>
    <row r="82" spans="1:18" hidden="1" x14ac:dyDescent="0.25">
      <c r="A82" s="87"/>
      <c r="B82" s="89"/>
      <c r="C82" s="89"/>
      <c r="D82" s="89"/>
      <c r="E82" s="91"/>
      <c r="F82" s="93"/>
      <c r="G82" s="93"/>
      <c r="H82" s="93"/>
      <c r="I82" s="89"/>
      <c r="J82" s="5" t="s">
        <v>17</v>
      </c>
      <c r="K82" s="5"/>
      <c r="L82" s="14">
        <v>20</v>
      </c>
      <c r="M82" s="17"/>
      <c r="N82" s="17"/>
      <c r="O82" s="35"/>
      <c r="Q82" s="24">
        <v>32</v>
      </c>
      <c r="R82" s="24" t="e">
        <f>Q82*#REF!/#REF!</f>
        <v>#REF!</v>
      </c>
    </row>
    <row r="83" spans="1:18" ht="15.75" hidden="1" customHeight="1" x14ac:dyDescent="0.25">
      <c r="A83" s="98">
        <v>12</v>
      </c>
      <c r="B83" s="97"/>
      <c r="C83" s="97"/>
      <c r="D83" s="97" t="s">
        <v>8</v>
      </c>
      <c r="E83" s="96">
        <f>+N83</f>
        <v>0</v>
      </c>
      <c r="F83" s="92">
        <v>2</v>
      </c>
      <c r="G83" s="92">
        <v>2</v>
      </c>
      <c r="H83" s="92">
        <v>100</v>
      </c>
      <c r="I83" s="97">
        <v>80</v>
      </c>
      <c r="J83" s="5"/>
      <c r="K83" s="5"/>
      <c r="L83" s="76"/>
      <c r="M83" s="17">
        <f>+((100-N83)*O83/100)-SUM(L83:L88)</f>
        <v>460</v>
      </c>
      <c r="N83" s="20">
        <f>C83/(I83*O83/500)%</f>
        <v>0</v>
      </c>
      <c r="O83" s="34">
        <v>460</v>
      </c>
    </row>
    <row r="84" spans="1:18" ht="15.75" hidden="1" customHeight="1" x14ac:dyDescent="0.25">
      <c r="A84" s="98"/>
      <c r="B84" s="97"/>
      <c r="C84" s="97"/>
      <c r="D84" s="97"/>
      <c r="E84" s="96"/>
      <c r="F84" s="93"/>
      <c r="G84" s="93"/>
      <c r="H84" s="93"/>
      <c r="I84" s="97"/>
      <c r="J84" s="5"/>
      <c r="K84" s="5"/>
      <c r="L84" s="76"/>
      <c r="M84" s="17"/>
      <c r="N84" s="17"/>
      <c r="O84" s="35"/>
    </row>
    <row r="85" spans="1:18" ht="15.75" hidden="1" customHeight="1" x14ac:dyDescent="0.25">
      <c r="A85" s="98"/>
      <c r="B85" s="97"/>
      <c r="C85" s="97"/>
      <c r="D85" s="97"/>
      <c r="E85" s="96"/>
      <c r="F85" s="93"/>
      <c r="G85" s="93"/>
      <c r="H85" s="93"/>
      <c r="I85" s="97"/>
      <c r="J85" s="5"/>
      <c r="K85" s="5"/>
      <c r="L85" s="76"/>
      <c r="M85" s="17"/>
      <c r="N85" s="17"/>
      <c r="O85" s="35"/>
    </row>
    <row r="86" spans="1:18" ht="15.75" hidden="1" customHeight="1" x14ac:dyDescent="0.25">
      <c r="A86" s="98"/>
      <c r="B86" s="97"/>
      <c r="C86" s="97"/>
      <c r="D86" s="97"/>
      <c r="E86" s="96"/>
      <c r="F86" s="93"/>
      <c r="G86" s="93"/>
      <c r="H86" s="93"/>
      <c r="I86" s="97"/>
      <c r="J86" s="5"/>
      <c r="K86" s="5"/>
      <c r="L86" s="76"/>
      <c r="M86" s="17"/>
      <c r="N86" s="17"/>
      <c r="O86" s="35"/>
    </row>
    <row r="87" spans="1:18" ht="15.75" hidden="1" customHeight="1" x14ac:dyDescent="0.25">
      <c r="A87" s="98"/>
      <c r="B87" s="97"/>
      <c r="C87" s="97"/>
      <c r="D87" s="97"/>
      <c r="E87" s="96"/>
      <c r="F87" s="93"/>
      <c r="G87" s="93"/>
      <c r="H87" s="93"/>
      <c r="I87" s="97"/>
      <c r="J87" s="5"/>
      <c r="K87" s="5"/>
      <c r="L87" s="76"/>
      <c r="M87" s="17"/>
      <c r="N87" s="17"/>
      <c r="O87" s="35"/>
    </row>
    <row r="88" spans="1:18" ht="15.75" hidden="1" customHeight="1" x14ac:dyDescent="0.25">
      <c r="A88" s="98"/>
      <c r="B88" s="97"/>
      <c r="C88" s="97"/>
      <c r="D88" s="97"/>
      <c r="E88" s="96"/>
      <c r="F88" s="94"/>
      <c r="G88" s="94"/>
      <c r="H88" s="94"/>
      <c r="I88" s="97"/>
      <c r="J88" s="5"/>
      <c r="K88" s="5"/>
      <c r="L88" s="76"/>
      <c r="M88" s="17"/>
      <c r="N88" s="17"/>
      <c r="O88" s="35"/>
    </row>
    <row r="89" spans="1:18" x14ac:dyDescent="0.25">
      <c r="A89" s="98">
        <v>13</v>
      </c>
      <c r="B89" s="97" t="s">
        <v>49</v>
      </c>
      <c r="C89" s="97">
        <v>2.9</v>
      </c>
      <c r="D89" s="97" t="s">
        <v>18</v>
      </c>
      <c r="E89" s="96">
        <f>+N89</f>
        <v>52.536231884057969</v>
      </c>
      <c r="F89" s="92">
        <v>1</v>
      </c>
      <c r="G89" s="92">
        <v>1</v>
      </c>
      <c r="H89" s="92">
        <v>12000</v>
      </c>
      <c r="I89" s="97">
        <v>12000</v>
      </c>
      <c r="J89" s="5" t="s">
        <v>64</v>
      </c>
      <c r="K89" s="5"/>
      <c r="L89" s="70">
        <v>130</v>
      </c>
      <c r="M89" s="17">
        <f>+((100-N89)*O89/100)-SUM(L89:L92)</f>
        <v>8.3333333333333712</v>
      </c>
      <c r="N89" s="20">
        <f>C89/(I89*O89/1000000)%</f>
        <v>52.536231884057969</v>
      </c>
      <c r="O89" s="34">
        <v>460</v>
      </c>
    </row>
    <row r="90" spans="1:18" ht="15.75" customHeight="1" x14ac:dyDescent="0.25">
      <c r="A90" s="98"/>
      <c r="B90" s="97"/>
      <c r="C90" s="97"/>
      <c r="D90" s="97"/>
      <c r="E90" s="96"/>
      <c r="F90" s="93"/>
      <c r="G90" s="93"/>
      <c r="H90" s="93"/>
      <c r="I90" s="97"/>
      <c r="J90" s="5" t="s">
        <v>60</v>
      </c>
      <c r="K90" s="5"/>
      <c r="L90" s="76">
        <v>20</v>
      </c>
      <c r="M90" s="17"/>
      <c r="N90" s="17"/>
      <c r="O90" s="35"/>
    </row>
    <row r="91" spans="1:18" x14ac:dyDescent="0.25">
      <c r="A91" s="98"/>
      <c r="B91" s="97"/>
      <c r="C91" s="97"/>
      <c r="D91" s="97"/>
      <c r="E91" s="96"/>
      <c r="F91" s="93"/>
      <c r="G91" s="93"/>
      <c r="H91" s="93"/>
      <c r="I91" s="97"/>
      <c r="J91" s="5" t="s">
        <v>63</v>
      </c>
      <c r="K91" s="5"/>
      <c r="L91" s="76">
        <v>40</v>
      </c>
      <c r="M91" s="17"/>
      <c r="N91" s="17"/>
      <c r="O91" s="35"/>
    </row>
    <row r="92" spans="1:18" ht="15.75" customHeight="1" x14ac:dyDescent="0.25">
      <c r="A92" s="98"/>
      <c r="B92" s="97"/>
      <c r="C92" s="97"/>
      <c r="D92" s="97"/>
      <c r="E92" s="96"/>
      <c r="F92" s="94"/>
      <c r="G92" s="94"/>
      <c r="H92" s="94"/>
      <c r="I92" s="97"/>
      <c r="J92" s="5" t="s">
        <v>62</v>
      </c>
      <c r="K92" s="76"/>
      <c r="L92" s="76">
        <v>20</v>
      </c>
      <c r="M92" s="17"/>
      <c r="N92" s="17"/>
      <c r="O92" s="35"/>
    </row>
    <row r="93" spans="1:18" x14ac:dyDescent="0.25">
      <c r="A93" s="98">
        <v>14</v>
      </c>
      <c r="B93" s="97" t="s">
        <v>50</v>
      </c>
      <c r="C93" s="97">
        <v>2.5</v>
      </c>
      <c r="D93" s="97" t="s">
        <v>18</v>
      </c>
      <c r="E93" s="90">
        <v>52.536231884057969</v>
      </c>
      <c r="F93" s="92">
        <v>1</v>
      </c>
      <c r="G93" s="92">
        <v>1</v>
      </c>
      <c r="H93" s="92">
        <v>12000</v>
      </c>
      <c r="I93" s="97">
        <v>12000</v>
      </c>
      <c r="J93" s="73" t="s">
        <v>57</v>
      </c>
      <c r="K93" s="8"/>
      <c r="L93" s="72">
        <v>150</v>
      </c>
      <c r="M93" s="17">
        <f>+((100-N93)*O93/100)-SUM(L93:L97)</f>
        <v>16.666666666666686</v>
      </c>
      <c r="N93" s="20">
        <f>C93/(I93*O93/1000000)%</f>
        <v>45.289855072463766</v>
      </c>
      <c r="O93" s="34">
        <v>460</v>
      </c>
    </row>
    <row r="94" spans="1:18" x14ac:dyDescent="0.25">
      <c r="A94" s="98"/>
      <c r="B94" s="97"/>
      <c r="C94" s="97"/>
      <c r="D94" s="97"/>
      <c r="E94" s="91"/>
      <c r="F94" s="93"/>
      <c r="G94" s="93"/>
      <c r="H94" s="93"/>
      <c r="I94" s="97"/>
      <c r="J94" s="73" t="s">
        <v>57</v>
      </c>
      <c r="K94" s="8"/>
      <c r="L94" s="72">
        <v>30</v>
      </c>
      <c r="M94" s="17"/>
      <c r="N94" s="20"/>
      <c r="O94" s="34"/>
    </row>
    <row r="95" spans="1:18" x14ac:dyDescent="0.25">
      <c r="A95" s="98"/>
      <c r="B95" s="97"/>
      <c r="C95" s="97"/>
      <c r="D95" s="97"/>
      <c r="E95" s="91"/>
      <c r="F95" s="93"/>
      <c r="G95" s="93"/>
      <c r="H95" s="93"/>
      <c r="I95" s="97"/>
      <c r="J95" s="73" t="s">
        <v>37</v>
      </c>
      <c r="K95" s="8"/>
      <c r="L95" s="72">
        <v>15</v>
      </c>
      <c r="M95" s="17"/>
      <c r="N95" s="20"/>
      <c r="O95" s="34"/>
    </row>
    <row r="96" spans="1:18" x14ac:dyDescent="0.25">
      <c r="A96" s="98"/>
      <c r="B96" s="97"/>
      <c r="C96" s="97"/>
      <c r="D96" s="97"/>
      <c r="E96" s="91"/>
      <c r="F96" s="93"/>
      <c r="G96" s="93"/>
      <c r="H96" s="93"/>
      <c r="I96" s="97"/>
      <c r="J96" s="73" t="s">
        <v>67</v>
      </c>
      <c r="K96" s="8"/>
      <c r="L96" s="72">
        <v>15</v>
      </c>
      <c r="M96" s="17"/>
      <c r="N96" s="20"/>
      <c r="O96" s="34"/>
    </row>
    <row r="97" spans="1:15" x14ac:dyDescent="0.25">
      <c r="A97" s="98"/>
      <c r="B97" s="97"/>
      <c r="C97" s="97"/>
      <c r="D97" s="97"/>
      <c r="E97" s="95"/>
      <c r="F97" s="93"/>
      <c r="G97" s="93"/>
      <c r="H97" s="93"/>
      <c r="I97" s="97"/>
      <c r="J97" s="73" t="s">
        <v>66</v>
      </c>
      <c r="K97" s="8"/>
      <c r="L97" s="72">
        <v>25</v>
      </c>
      <c r="M97" s="17"/>
      <c r="N97" s="20"/>
      <c r="O97" s="34"/>
    </row>
    <row r="98" spans="1:15" x14ac:dyDescent="0.25">
      <c r="A98" s="98">
        <v>15</v>
      </c>
      <c r="B98" s="97" t="s">
        <v>51</v>
      </c>
      <c r="C98" s="97">
        <v>1.3</v>
      </c>
      <c r="D98" s="97" t="s">
        <v>18</v>
      </c>
      <c r="E98" s="96">
        <f>+N98</f>
        <v>23.55072463768116</v>
      </c>
      <c r="F98" s="92">
        <v>2</v>
      </c>
      <c r="G98" s="92">
        <v>1</v>
      </c>
      <c r="H98" s="92">
        <v>12000</v>
      </c>
      <c r="I98" s="97">
        <v>12000</v>
      </c>
      <c r="J98" s="73" t="s">
        <v>58</v>
      </c>
      <c r="K98" s="8"/>
      <c r="L98" s="72">
        <v>330</v>
      </c>
      <c r="M98" s="17">
        <f>+((100-N98)*O98/100)-SUM(L98:L99)</f>
        <v>1.6666666666667425</v>
      </c>
      <c r="N98" s="20">
        <f>C98/(I98*O98/1000000)%</f>
        <v>23.55072463768116</v>
      </c>
      <c r="O98" s="34">
        <v>460</v>
      </c>
    </row>
    <row r="99" spans="1:15" x14ac:dyDescent="0.25">
      <c r="A99" s="98"/>
      <c r="B99" s="97"/>
      <c r="C99" s="97"/>
      <c r="D99" s="97"/>
      <c r="E99" s="96"/>
      <c r="F99" s="93"/>
      <c r="G99" s="93"/>
      <c r="H99" s="93"/>
      <c r="I99" s="97"/>
      <c r="J99" s="73" t="s">
        <v>56</v>
      </c>
      <c r="K99" s="8"/>
      <c r="L99" s="72">
        <v>20</v>
      </c>
      <c r="M99" s="17"/>
      <c r="N99" s="20"/>
      <c r="O99" s="34"/>
    </row>
    <row r="100" spans="1:15" x14ac:dyDescent="0.25">
      <c r="A100" s="98">
        <v>16</v>
      </c>
      <c r="B100" s="97" t="s">
        <v>52</v>
      </c>
      <c r="C100" s="97">
        <v>0.42</v>
      </c>
      <c r="D100" s="97" t="s">
        <v>18</v>
      </c>
      <c r="E100" s="96">
        <f>+N100</f>
        <v>34.567901234567898</v>
      </c>
      <c r="F100" s="92">
        <v>2</v>
      </c>
      <c r="G100" s="92">
        <v>1</v>
      </c>
      <c r="H100" s="92">
        <v>5000</v>
      </c>
      <c r="I100" s="97">
        <v>4500</v>
      </c>
      <c r="J100" s="73" t="s">
        <v>65</v>
      </c>
      <c r="K100" s="8"/>
      <c r="L100" s="72">
        <v>130</v>
      </c>
      <c r="M100" s="17">
        <f>+((100-N100)*O100/100)-SUM(L100:L102)</f>
        <v>6.6666666666666856</v>
      </c>
      <c r="N100" s="20">
        <f>C100/(I100*O100/1000000)%</f>
        <v>34.567901234567898</v>
      </c>
      <c r="O100" s="34">
        <v>270</v>
      </c>
    </row>
    <row r="101" spans="1:15" x14ac:dyDescent="0.25">
      <c r="A101" s="98"/>
      <c r="B101" s="97"/>
      <c r="C101" s="97"/>
      <c r="D101" s="97"/>
      <c r="E101" s="96"/>
      <c r="F101" s="93"/>
      <c r="G101" s="93"/>
      <c r="H101" s="93"/>
      <c r="I101" s="97"/>
      <c r="J101" s="73" t="s">
        <v>59</v>
      </c>
      <c r="K101" s="8"/>
      <c r="L101" s="72">
        <v>40</v>
      </c>
      <c r="M101" s="17"/>
      <c r="N101" s="20"/>
      <c r="O101" s="34"/>
    </row>
    <row r="102" spans="1:15" ht="34.5" customHeight="1" x14ac:dyDescent="0.25">
      <c r="A102" s="98"/>
      <c r="B102" s="97"/>
      <c r="C102" s="97"/>
      <c r="D102" s="97"/>
      <c r="E102" s="96"/>
      <c r="F102" s="94"/>
      <c r="G102" s="94"/>
      <c r="H102" s="94"/>
      <c r="I102" s="97"/>
      <c r="J102" s="73" t="s">
        <v>35</v>
      </c>
      <c r="K102" s="8"/>
      <c r="L102" s="72"/>
      <c r="M102" s="17"/>
      <c r="N102" s="20"/>
      <c r="O102" s="34"/>
    </row>
    <row r="103" spans="1:15" x14ac:dyDescent="0.25">
      <c r="A103" s="98">
        <v>17</v>
      </c>
      <c r="B103" s="97" t="s">
        <v>53</v>
      </c>
      <c r="C103" s="97">
        <v>0.92400000000000004</v>
      </c>
      <c r="D103" s="97" t="s">
        <v>18</v>
      </c>
      <c r="E103" s="96">
        <f>+N103</f>
        <v>47.826086956521742</v>
      </c>
      <c r="F103" s="92">
        <v>1</v>
      </c>
      <c r="G103" s="92">
        <v>1</v>
      </c>
      <c r="H103" s="92">
        <v>4500</v>
      </c>
      <c r="I103" s="97">
        <v>4200</v>
      </c>
      <c r="J103" s="73" t="s">
        <v>64</v>
      </c>
      <c r="K103" s="7"/>
      <c r="L103" s="11">
        <v>25</v>
      </c>
      <c r="M103" s="17">
        <f>+((100-N103)*O103/100)-SUM(L103:L106)</f>
        <v>35</v>
      </c>
      <c r="N103" s="20">
        <f>C103/(I103*O103/1000000)%</f>
        <v>47.826086956521742</v>
      </c>
      <c r="O103" s="34">
        <v>460</v>
      </c>
    </row>
    <row r="104" spans="1:15" x14ac:dyDescent="0.25">
      <c r="A104" s="98"/>
      <c r="B104" s="97"/>
      <c r="C104" s="97"/>
      <c r="D104" s="97"/>
      <c r="E104" s="96"/>
      <c r="F104" s="93"/>
      <c r="G104" s="93"/>
      <c r="H104" s="93"/>
      <c r="I104" s="97"/>
      <c r="J104" s="73" t="s">
        <v>64</v>
      </c>
      <c r="K104" s="7"/>
      <c r="L104" s="72">
        <v>90</v>
      </c>
      <c r="M104" s="17"/>
      <c r="N104" s="20"/>
      <c r="O104" s="34"/>
    </row>
    <row r="105" spans="1:15" x14ac:dyDescent="0.25">
      <c r="A105" s="98"/>
      <c r="B105" s="97"/>
      <c r="C105" s="97"/>
      <c r="D105" s="97"/>
      <c r="E105" s="96"/>
      <c r="F105" s="93"/>
      <c r="G105" s="93"/>
      <c r="H105" s="93"/>
      <c r="I105" s="97"/>
      <c r="J105" s="73" t="s">
        <v>60</v>
      </c>
      <c r="K105" s="7"/>
      <c r="L105" s="72">
        <v>60</v>
      </c>
      <c r="M105" s="17"/>
      <c r="N105" s="20"/>
      <c r="O105" s="34"/>
    </row>
    <row r="106" spans="1:15" ht="15.75" customHeight="1" x14ac:dyDescent="0.25">
      <c r="A106" s="98"/>
      <c r="B106" s="97"/>
      <c r="C106" s="97"/>
      <c r="D106" s="97"/>
      <c r="E106" s="96"/>
      <c r="F106" s="94"/>
      <c r="G106" s="94"/>
      <c r="H106" s="94"/>
      <c r="I106" s="97"/>
      <c r="J106" s="73" t="s">
        <v>61</v>
      </c>
      <c r="K106" s="7"/>
      <c r="L106" s="72">
        <v>30</v>
      </c>
      <c r="M106" s="17"/>
      <c r="N106" s="17"/>
      <c r="O106" s="35"/>
    </row>
    <row r="107" spans="1:15" ht="15.75" hidden="1" customHeight="1" x14ac:dyDescent="0.25">
      <c r="A107" s="98">
        <v>18</v>
      </c>
      <c r="B107" s="97"/>
      <c r="C107" s="97"/>
      <c r="D107" s="97" t="s">
        <v>18</v>
      </c>
      <c r="E107" s="96">
        <f>+N107</f>
        <v>0</v>
      </c>
      <c r="F107" s="92">
        <v>2</v>
      </c>
      <c r="G107" s="92">
        <v>1</v>
      </c>
      <c r="H107" s="92">
        <v>3000</v>
      </c>
      <c r="I107" s="97">
        <v>2800</v>
      </c>
      <c r="J107" s="5"/>
      <c r="K107" s="5"/>
      <c r="L107" s="113"/>
      <c r="M107" s="21">
        <f>+((100-N107)*O107/100)-SUM(L107:L111)</f>
        <v>480</v>
      </c>
      <c r="N107" s="20">
        <f>C107/(I107*O107/1000000)%</f>
        <v>0</v>
      </c>
      <c r="O107" s="34">
        <v>480</v>
      </c>
    </row>
    <row r="108" spans="1:15" ht="15.75" hidden="1" customHeight="1" x14ac:dyDescent="0.25">
      <c r="A108" s="98"/>
      <c r="B108" s="97"/>
      <c r="C108" s="97"/>
      <c r="D108" s="97"/>
      <c r="E108" s="96"/>
      <c r="F108" s="93"/>
      <c r="G108" s="93"/>
      <c r="H108" s="93"/>
      <c r="I108" s="97"/>
      <c r="J108" s="5"/>
      <c r="K108" s="5"/>
      <c r="L108" s="114"/>
      <c r="M108" s="17"/>
      <c r="N108" s="17"/>
      <c r="O108" s="35"/>
    </row>
    <row r="109" spans="1:15" ht="15.75" hidden="1" customHeight="1" x14ac:dyDescent="0.25">
      <c r="A109" s="98"/>
      <c r="B109" s="97"/>
      <c r="C109" s="97"/>
      <c r="D109" s="97"/>
      <c r="E109" s="96"/>
      <c r="F109" s="93"/>
      <c r="G109" s="93"/>
      <c r="H109" s="93"/>
      <c r="I109" s="97"/>
      <c r="J109" s="5"/>
      <c r="K109" s="5"/>
      <c r="L109" s="76"/>
      <c r="M109" s="17"/>
      <c r="N109" s="17"/>
      <c r="O109" s="35"/>
    </row>
    <row r="110" spans="1:15" ht="15.75" hidden="1" customHeight="1" x14ac:dyDescent="0.25">
      <c r="A110" s="98"/>
      <c r="B110" s="97"/>
      <c r="C110" s="97"/>
      <c r="D110" s="97"/>
      <c r="E110" s="96"/>
      <c r="F110" s="93"/>
      <c r="G110" s="93"/>
      <c r="H110" s="93"/>
      <c r="I110" s="97"/>
      <c r="J110" s="5"/>
      <c r="K110" s="5"/>
      <c r="L110" s="76"/>
      <c r="M110" s="17"/>
      <c r="N110" s="17"/>
      <c r="O110" s="35"/>
    </row>
    <row r="111" spans="1:15" ht="15.75" hidden="1" customHeight="1" x14ac:dyDescent="0.25">
      <c r="A111" s="98"/>
      <c r="B111" s="97"/>
      <c r="C111" s="97"/>
      <c r="D111" s="97"/>
      <c r="E111" s="96"/>
      <c r="F111" s="94"/>
      <c r="G111" s="94"/>
      <c r="H111" s="94"/>
      <c r="I111" s="97"/>
      <c r="J111" s="5"/>
      <c r="K111" s="5"/>
      <c r="L111" s="76"/>
      <c r="M111" s="17"/>
      <c r="N111" s="17"/>
      <c r="O111" s="35"/>
    </row>
    <row r="112" spans="1:15" ht="18.75" hidden="1" customHeight="1" x14ac:dyDescent="0.25">
      <c r="A112" s="115">
        <v>19</v>
      </c>
      <c r="B112" s="88"/>
      <c r="C112" s="88"/>
      <c r="D112" s="88" t="s">
        <v>18</v>
      </c>
      <c r="E112" s="90">
        <f>+N112</f>
        <v>0</v>
      </c>
      <c r="F112" s="92">
        <v>2</v>
      </c>
      <c r="G112" s="92">
        <v>1</v>
      </c>
      <c r="H112" s="92">
        <v>2100</v>
      </c>
      <c r="I112" s="88">
        <v>1900</v>
      </c>
      <c r="J112" s="5"/>
      <c r="K112" s="76"/>
      <c r="L112" s="76"/>
      <c r="M112" s="17">
        <f>+((100-N112)*O112/100)-SUM(L112:L115)</f>
        <v>460</v>
      </c>
      <c r="N112" s="20">
        <f>C112/(I112*O112/1000000)%</f>
        <v>0</v>
      </c>
      <c r="O112" s="35">
        <v>460</v>
      </c>
    </row>
    <row r="113" spans="1:15" ht="69.75" hidden="1" customHeight="1" x14ac:dyDescent="0.25">
      <c r="A113" s="116"/>
      <c r="B113" s="89"/>
      <c r="C113" s="89"/>
      <c r="D113" s="89"/>
      <c r="E113" s="91"/>
      <c r="F113" s="93"/>
      <c r="G113" s="93"/>
      <c r="H113" s="93"/>
      <c r="I113" s="89"/>
      <c r="J113" s="5"/>
      <c r="K113" s="5"/>
      <c r="L113" s="76"/>
      <c r="M113" s="17"/>
      <c r="N113" s="17"/>
      <c r="O113" s="35"/>
    </row>
    <row r="114" spans="1:15" ht="28.5" hidden="1" customHeight="1" x14ac:dyDescent="0.25">
      <c r="A114" s="116"/>
      <c r="B114" s="89"/>
      <c r="C114" s="89"/>
      <c r="D114" s="89"/>
      <c r="E114" s="91"/>
      <c r="F114" s="93"/>
      <c r="G114" s="93"/>
      <c r="H114" s="93"/>
      <c r="I114" s="89"/>
      <c r="J114" s="5"/>
      <c r="K114" s="5"/>
      <c r="L114" s="76"/>
      <c r="M114" s="17"/>
      <c r="N114" s="17"/>
      <c r="O114" s="35"/>
    </row>
    <row r="115" spans="1:15" ht="15.75" hidden="1" customHeight="1" x14ac:dyDescent="0.25">
      <c r="A115" s="117"/>
      <c r="B115" s="99"/>
      <c r="C115" s="99"/>
      <c r="D115" s="99"/>
      <c r="E115" s="95"/>
      <c r="F115" s="94"/>
      <c r="G115" s="94"/>
      <c r="H115" s="94"/>
      <c r="I115" s="99"/>
      <c r="J115" s="5"/>
      <c r="K115" s="5"/>
      <c r="L115" s="76"/>
      <c r="M115" s="17"/>
      <c r="N115" s="17"/>
      <c r="O115" s="35"/>
    </row>
    <row r="116" spans="1:15" ht="15.75" hidden="1" customHeight="1" x14ac:dyDescent="0.25">
      <c r="A116" s="75">
        <v>20</v>
      </c>
      <c r="B116" s="68"/>
      <c r="C116" s="68"/>
      <c r="D116" s="68" t="s">
        <v>18</v>
      </c>
      <c r="E116" s="69">
        <f>+N116</f>
        <v>0</v>
      </c>
      <c r="F116" s="74">
        <v>2</v>
      </c>
      <c r="G116" s="74">
        <v>1</v>
      </c>
      <c r="H116" s="74">
        <v>2100</v>
      </c>
      <c r="I116" s="68">
        <v>1900</v>
      </c>
      <c r="J116" s="5"/>
      <c r="K116" s="5"/>
      <c r="L116" s="76"/>
      <c r="M116" s="17">
        <f>+((100-N116)*O116/100)-SUM(L116:L116)</f>
        <v>460</v>
      </c>
      <c r="N116" s="20">
        <f>C116/(I116*O116/1000000)%</f>
        <v>0</v>
      </c>
      <c r="O116" s="34">
        <v>460</v>
      </c>
    </row>
    <row r="117" spans="1:15" s="25" customFormat="1" x14ac:dyDescent="0.25">
      <c r="A117" s="100" t="s">
        <v>10</v>
      </c>
      <c r="B117" s="100"/>
      <c r="C117" s="9">
        <v>11.263999999999999</v>
      </c>
      <c r="D117" s="10" t="s">
        <v>9</v>
      </c>
      <c r="E117" s="138" t="s">
        <v>62</v>
      </c>
      <c r="F117" s="101"/>
      <c r="G117" s="101"/>
      <c r="H117" s="101"/>
      <c r="I117" s="101"/>
      <c r="J117" s="101"/>
      <c r="K117" s="101"/>
      <c r="L117" s="102"/>
      <c r="M117" s="27"/>
      <c r="N117" s="27"/>
      <c r="O117" s="37"/>
    </row>
    <row r="118" spans="1:15" s="25" customFormat="1" ht="32.25" customHeight="1" x14ac:dyDescent="0.25">
      <c r="A118" s="100" t="s">
        <v>11</v>
      </c>
      <c r="B118" s="100"/>
      <c r="C118" s="9">
        <v>8.0440000000000005</v>
      </c>
      <c r="D118" s="10" t="s">
        <v>9</v>
      </c>
      <c r="E118" s="103"/>
      <c r="F118" s="104"/>
      <c r="G118" s="104"/>
      <c r="H118" s="104"/>
      <c r="I118" s="104"/>
      <c r="J118" s="104"/>
      <c r="K118" s="104"/>
      <c r="L118" s="105"/>
      <c r="M118" s="27"/>
      <c r="N118" s="27"/>
      <c r="O118" s="37"/>
    </row>
    <row r="119" spans="1:15" s="25" customFormat="1" ht="28.5" customHeight="1" x14ac:dyDescent="0.25">
      <c r="A119" s="106" t="s">
        <v>12</v>
      </c>
      <c r="B119" s="107"/>
      <c r="C119" s="108"/>
      <c r="D119" s="109"/>
      <c r="E119" s="110"/>
      <c r="F119" s="110"/>
      <c r="G119" s="110"/>
      <c r="H119" s="110"/>
      <c r="I119" s="110"/>
      <c r="J119" s="111"/>
      <c r="K119" s="139" t="s">
        <v>31</v>
      </c>
      <c r="L119" s="112"/>
      <c r="M119" s="27"/>
      <c r="N119" s="27"/>
      <c r="O119" s="37"/>
    </row>
    <row r="120" spans="1:15" s="25" customFormat="1" x14ac:dyDescent="0.25">
      <c r="A120" s="106" t="s">
        <v>16</v>
      </c>
      <c r="B120" s="107"/>
      <c r="C120" s="108"/>
      <c r="D120" s="124">
        <v>12</v>
      </c>
      <c r="E120" s="125"/>
      <c r="F120" s="125"/>
      <c r="G120" s="125"/>
      <c r="H120" s="125"/>
      <c r="I120" s="125"/>
      <c r="J120" s="126"/>
      <c r="K120" s="127" t="s">
        <v>30</v>
      </c>
      <c r="L120" s="128"/>
      <c r="M120" s="27"/>
      <c r="N120" s="27"/>
      <c r="O120" s="37"/>
    </row>
    <row r="121" spans="1:15" s="25" customFormat="1" x14ac:dyDescent="0.25">
      <c r="A121" s="129" t="s">
        <v>13</v>
      </c>
      <c r="B121" s="130"/>
      <c r="C121" s="131"/>
      <c r="D121" s="132" t="s">
        <v>14</v>
      </c>
      <c r="E121" s="133"/>
      <c r="F121" s="133"/>
      <c r="G121" s="133"/>
      <c r="H121" s="133"/>
      <c r="I121" s="133"/>
      <c r="J121" s="134"/>
      <c r="K121" s="135" t="s">
        <v>25</v>
      </c>
      <c r="L121" s="136"/>
      <c r="M121" s="27"/>
      <c r="N121" s="27"/>
      <c r="O121" s="37"/>
    </row>
    <row r="122" spans="1:15" s="25" customFormat="1" ht="16.5" thickBot="1" x14ac:dyDescent="0.3">
      <c r="A122" s="118" t="s">
        <v>23</v>
      </c>
      <c r="B122" s="119"/>
      <c r="C122" s="120"/>
      <c r="D122" s="121" t="s">
        <v>22</v>
      </c>
      <c r="E122" s="121"/>
      <c r="F122" s="121"/>
      <c r="G122" s="121"/>
      <c r="H122" s="121"/>
      <c r="I122" s="121"/>
      <c r="J122" s="121"/>
      <c r="K122" s="122"/>
      <c r="L122" s="123"/>
      <c r="M122" s="38"/>
      <c r="N122" s="38"/>
      <c r="O122" s="39"/>
    </row>
    <row r="141" spans="1:15" x14ac:dyDescent="0.25">
      <c r="A141" s="24"/>
      <c r="F141" s="24">
        <f>85*42</f>
        <v>3570</v>
      </c>
      <c r="L141" s="24"/>
      <c r="M141" s="24"/>
      <c r="N141" s="24"/>
      <c r="O141" s="24"/>
    </row>
    <row r="153" spans="1:15" x14ac:dyDescent="0.25">
      <c r="A153" s="24"/>
      <c r="J153" s="24">
        <f>80*42</f>
        <v>3360</v>
      </c>
      <c r="L153" s="24"/>
      <c r="M153" s="24"/>
      <c r="N153" s="24"/>
      <c r="O153" s="24"/>
    </row>
  </sheetData>
  <mergeCells count="190">
    <mergeCell ref="A122:C122"/>
    <mergeCell ref="D122:J122"/>
    <mergeCell ref="K122:L122"/>
    <mergeCell ref="A120:C120"/>
    <mergeCell ref="D120:J120"/>
    <mergeCell ref="K120:L120"/>
    <mergeCell ref="A121:C121"/>
    <mergeCell ref="D121:J121"/>
    <mergeCell ref="K121:L121"/>
    <mergeCell ref="I112:I115"/>
    <mergeCell ref="A117:B117"/>
    <mergeCell ref="E117:L118"/>
    <mergeCell ref="A118:B118"/>
    <mergeCell ref="A119:C119"/>
    <mergeCell ref="D119:J119"/>
    <mergeCell ref="K119:L119"/>
    <mergeCell ref="I107:I111"/>
    <mergeCell ref="L107:L108"/>
    <mergeCell ref="A112:A115"/>
    <mergeCell ref="B112:B115"/>
    <mergeCell ref="C112:C115"/>
    <mergeCell ref="D112:D115"/>
    <mergeCell ref="E112:E115"/>
    <mergeCell ref="F112:F115"/>
    <mergeCell ref="G112:G115"/>
    <mergeCell ref="H112:H115"/>
    <mergeCell ref="H103:H106"/>
    <mergeCell ref="I103:I106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G100:G102"/>
    <mergeCell ref="H100:H102"/>
    <mergeCell ref="I100:I102"/>
    <mergeCell ref="A103:A106"/>
    <mergeCell ref="B103:B106"/>
    <mergeCell ref="C103:C106"/>
    <mergeCell ref="D103:D106"/>
    <mergeCell ref="E103:E106"/>
    <mergeCell ref="F103:F106"/>
    <mergeCell ref="G103:G106"/>
    <mergeCell ref="A100:A102"/>
    <mergeCell ref="B100:B102"/>
    <mergeCell ref="C100:C102"/>
    <mergeCell ref="D100:D102"/>
    <mergeCell ref="E100:E102"/>
    <mergeCell ref="F100:F102"/>
    <mergeCell ref="I93:I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H89:H92"/>
    <mergeCell ref="I89:I92"/>
    <mergeCell ref="A93:A97"/>
    <mergeCell ref="B93:B97"/>
    <mergeCell ref="C93:C97"/>
    <mergeCell ref="D93:D97"/>
    <mergeCell ref="E93:E97"/>
    <mergeCell ref="F93:F97"/>
    <mergeCell ref="G93:G97"/>
    <mergeCell ref="H93:H97"/>
    <mergeCell ref="G83:G88"/>
    <mergeCell ref="H83:H88"/>
    <mergeCell ref="I83:I88"/>
    <mergeCell ref="A89:A92"/>
    <mergeCell ref="B89:B92"/>
    <mergeCell ref="C89:C92"/>
    <mergeCell ref="D89:D92"/>
    <mergeCell ref="E89:E92"/>
    <mergeCell ref="F89:F92"/>
    <mergeCell ref="G89:G92"/>
    <mergeCell ref="A83:A88"/>
    <mergeCell ref="B83:B88"/>
    <mergeCell ref="C83:C88"/>
    <mergeCell ref="D83:D88"/>
    <mergeCell ref="E83:E88"/>
    <mergeCell ref="F83:F88"/>
    <mergeCell ref="I66:I72"/>
    <mergeCell ref="A73:A82"/>
    <mergeCell ref="B73:B82"/>
    <mergeCell ref="C73:C82"/>
    <mergeCell ref="D73:D82"/>
    <mergeCell ref="E73:E82"/>
    <mergeCell ref="F73:F82"/>
    <mergeCell ref="G73:G82"/>
    <mergeCell ref="H73:H82"/>
    <mergeCell ref="I73:I82"/>
    <mergeCell ref="H64:H65"/>
    <mergeCell ref="I64:I65"/>
    <mergeCell ref="A66:A72"/>
    <mergeCell ref="B66:B72"/>
    <mergeCell ref="C66:C72"/>
    <mergeCell ref="D66:D72"/>
    <mergeCell ref="E66:E72"/>
    <mergeCell ref="F66:F72"/>
    <mergeCell ref="G66:G72"/>
    <mergeCell ref="H66:H72"/>
    <mergeCell ref="G55:G63"/>
    <mergeCell ref="H55:H63"/>
    <mergeCell ref="I55:I63"/>
    <mergeCell ref="A64:A65"/>
    <mergeCell ref="B64:B65"/>
    <mergeCell ref="C64:C65"/>
    <mergeCell ref="D64:D65"/>
    <mergeCell ref="E64:E65"/>
    <mergeCell ref="F64:F65"/>
    <mergeCell ref="G64:G65"/>
    <mergeCell ref="A55:A63"/>
    <mergeCell ref="B55:B63"/>
    <mergeCell ref="C55:C63"/>
    <mergeCell ref="D55:D63"/>
    <mergeCell ref="E55:E63"/>
    <mergeCell ref="F55:F63"/>
    <mergeCell ref="I42:I50"/>
    <mergeCell ref="A51:A54"/>
    <mergeCell ref="B51:B54"/>
    <mergeCell ref="C51:C54"/>
    <mergeCell ref="D51:D54"/>
    <mergeCell ref="E51:E54"/>
    <mergeCell ref="F51:F54"/>
    <mergeCell ref="G51:G54"/>
    <mergeCell ref="H51:H54"/>
    <mergeCell ref="I51:I54"/>
    <mergeCell ref="H37:H41"/>
    <mergeCell ref="I37:I41"/>
    <mergeCell ref="A42:A50"/>
    <mergeCell ref="B42:B50"/>
    <mergeCell ref="C42:C50"/>
    <mergeCell ref="D42:D50"/>
    <mergeCell ref="E42:E50"/>
    <mergeCell ref="F42:F50"/>
    <mergeCell ref="G42:G50"/>
    <mergeCell ref="H42:H50"/>
    <mergeCell ref="G26:G36"/>
    <mergeCell ref="H26:H36"/>
    <mergeCell ref="I26:I36"/>
    <mergeCell ref="A37:A41"/>
    <mergeCell ref="B37:B41"/>
    <mergeCell ref="C37:C41"/>
    <mergeCell ref="D37:D41"/>
    <mergeCell ref="E37:E41"/>
    <mergeCell ref="F37:F41"/>
    <mergeCell ref="G37:G41"/>
    <mergeCell ref="A26:A36"/>
    <mergeCell ref="B26:B36"/>
    <mergeCell ref="C26:C36"/>
    <mergeCell ref="D26:D36"/>
    <mergeCell ref="E26:E36"/>
    <mergeCell ref="F26:F36"/>
    <mergeCell ref="I10:I16"/>
    <mergeCell ref="A17:A25"/>
    <mergeCell ref="B17:B25"/>
    <mergeCell ref="C17:C25"/>
    <mergeCell ref="D17:D25"/>
    <mergeCell ref="E17:E25"/>
    <mergeCell ref="F17:F25"/>
    <mergeCell ref="G17:G25"/>
    <mergeCell ref="H17:H25"/>
    <mergeCell ref="I17:I25"/>
    <mergeCell ref="H4:H9"/>
    <mergeCell ref="I4:I9"/>
    <mergeCell ref="A10:A16"/>
    <mergeCell ref="B10:B16"/>
    <mergeCell ref="C10:C16"/>
    <mergeCell ref="D10:D16"/>
    <mergeCell ref="E10:E16"/>
    <mergeCell ref="F10:F16"/>
    <mergeCell ref="G10:G16"/>
    <mergeCell ref="H10:H16"/>
    <mergeCell ref="A1:L1"/>
    <mergeCell ref="C2:I2"/>
    <mergeCell ref="J2:L2"/>
    <mergeCell ref="A4:A9"/>
    <mergeCell ref="B4:B9"/>
    <mergeCell ref="C4:C9"/>
    <mergeCell ref="D4:D9"/>
    <mergeCell ref="E4:E9"/>
    <mergeCell ref="F4:F9"/>
    <mergeCell ref="G4:G9"/>
  </mergeCells>
  <conditionalFormatting sqref="M17:M24 M26:M31 M83 M89 M107 M66 M116 M93:M105 M37:M63 M4:M10">
    <cfRule type="cellIs" dxfId="23" priority="4" operator="greaterThan">
      <formula>10</formula>
    </cfRule>
  </conditionalFormatting>
  <conditionalFormatting sqref="M64:M65">
    <cfRule type="cellIs" dxfId="22" priority="3" operator="greaterThan">
      <formula>10</formula>
    </cfRule>
  </conditionalFormatting>
  <conditionalFormatting sqref="M73">
    <cfRule type="cellIs" dxfId="21" priority="2" operator="greaterThan">
      <formula>10</formula>
    </cfRule>
  </conditionalFormatting>
  <conditionalFormatting sqref="M112">
    <cfRule type="cellIs" dxfId="20" priority="1" operator="greaterThan">
      <formula>10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showGridLines="0" tabSelected="1" topLeftCell="A39" zoomScaleNormal="100" workbookViewId="0">
      <selection activeCell="C55" sqref="C55:C88"/>
    </sheetView>
  </sheetViews>
  <sheetFormatPr defaultRowHeight="15.75" x14ac:dyDescent="0.25"/>
  <cols>
    <col min="1" max="1" width="6.5703125" style="23" customWidth="1"/>
    <col min="2" max="2" width="14.42578125" style="24" customWidth="1"/>
    <col min="3" max="3" width="9.42578125" style="24" customWidth="1"/>
    <col min="4" max="4" width="7.7109375" style="24" customWidth="1"/>
    <col min="5" max="5" width="12" style="24" customWidth="1"/>
    <col min="6" max="6" width="10.85546875" style="24" customWidth="1"/>
    <col min="7" max="7" width="9.28515625" style="24" customWidth="1"/>
    <col min="8" max="8" width="12" style="24" customWidth="1"/>
    <col min="9" max="9" width="9.7109375" style="24" customWidth="1"/>
    <col min="10" max="10" width="54.7109375" style="24" customWidth="1"/>
    <col min="11" max="11" width="32.7109375" style="24" customWidth="1"/>
    <col min="12" max="12" width="11.140625" style="23" customWidth="1"/>
    <col min="13" max="13" width="9.140625" style="25"/>
    <col min="14" max="14" width="9.5703125" style="25" bestFit="1" customWidth="1"/>
    <col min="15" max="15" width="12" style="25" bestFit="1" customWidth="1"/>
    <col min="16" max="16384" width="9.140625" style="24"/>
  </cols>
  <sheetData>
    <row r="1" spans="1:15" ht="18.75" customHeight="1" x14ac:dyDescent="0.25">
      <c r="A1" s="77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29"/>
      <c r="N1" s="29"/>
      <c r="O1" s="30"/>
    </row>
    <row r="2" spans="1:15" s="28" customFormat="1" x14ac:dyDescent="0.25">
      <c r="A2" s="40" t="s">
        <v>0</v>
      </c>
      <c r="B2" s="31">
        <v>42920</v>
      </c>
      <c r="C2" s="80" t="s">
        <v>29</v>
      </c>
      <c r="D2" s="81"/>
      <c r="E2" s="81"/>
      <c r="F2" s="81"/>
      <c r="G2" s="81"/>
      <c r="H2" s="81"/>
      <c r="I2" s="82"/>
      <c r="J2" s="83"/>
      <c r="K2" s="84"/>
      <c r="L2" s="85"/>
      <c r="M2" s="18"/>
      <c r="N2" s="18"/>
      <c r="O2" s="32"/>
    </row>
    <row r="3" spans="1:15" ht="31.5" x14ac:dyDescent="0.25">
      <c r="A3" s="33" t="s">
        <v>1</v>
      </c>
      <c r="B3" s="41" t="s">
        <v>2</v>
      </c>
      <c r="C3" s="41" t="s">
        <v>3</v>
      </c>
      <c r="D3" s="66" t="s">
        <v>4</v>
      </c>
      <c r="E3" s="66" t="s">
        <v>19</v>
      </c>
      <c r="F3" s="66" t="s">
        <v>54</v>
      </c>
      <c r="G3" s="66" t="s">
        <v>32</v>
      </c>
      <c r="H3" s="66" t="s">
        <v>33</v>
      </c>
      <c r="I3" s="41" t="s">
        <v>20</v>
      </c>
      <c r="J3" s="66" t="s">
        <v>5</v>
      </c>
      <c r="K3" s="66" t="s">
        <v>6</v>
      </c>
      <c r="L3" s="13" t="s">
        <v>7</v>
      </c>
      <c r="M3" s="19" t="s">
        <v>28</v>
      </c>
      <c r="N3" s="18" t="s">
        <v>26</v>
      </c>
      <c r="O3" s="32" t="s">
        <v>27</v>
      </c>
    </row>
    <row r="4" spans="1:15" hidden="1" x14ac:dyDescent="0.25">
      <c r="A4" s="86">
        <v>1</v>
      </c>
      <c r="B4" s="88" t="s">
        <v>43</v>
      </c>
      <c r="C4" s="88">
        <v>64</v>
      </c>
      <c r="D4" s="88" t="s">
        <v>40</v>
      </c>
      <c r="E4" s="90">
        <f>+N4</f>
        <v>55.652173913043484</v>
      </c>
      <c r="F4" s="92">
        <v>2</v>
      </c>
      <c r="G4" s="92">
        <v>1</v>
      </c>
      <c r="H4" s="92">
        <v>300</v>
      </c>
      <c r="I4" s="88">
        <v>300</v>
      </c>
      <c r="J4" s="5" t="s">
        <v>34</v>
      </c>
      <c r="K4" s="5"/>
      <c r="L4" s="76">
        <v>100</v>
      </c>
      <c r="M4" s="17">
        <f>+((100-N4)*O4/100)-SUM(L4:L16)</f>
        <v>8.9999999999999716</v>
      </c>
      <c r="N4" s="20">
        <f>C4/(I4*O4/1200)%</f>
        <v>55.652173913043484</v>
      </c>
      <c r="O4" s="34">
        <v>460</v>
      </c>
    </row>
    <row r="5" spans="1:15" hidden="1" x14ac:dyDescent="0.25">
      <c r="A5" s="87"/>
      <c r="B5" s="89"/>
      <c r="C5" s="89"/>
      <c r="D5" s="89"/>
      <c r="E5" s="91"/>
      <c r="F5" s="93"/>
      <c r="G5" s="93"/>
      <c r="H5" s="93"/>
      <c r="I5" s="89"/>
      <c r="J5" s="5" t="s">
        <v>35</v>
      </c>
      <c r="K5" s="5"/>
      <c r="L5" s="14">
        <v>25</v>
      </c>
      <c r="M5" s="17"/>
      <c r="N5" s="20"/>
      <c r="O5" s="34"/>
    </row>
    <row r="6" spans="1:15" hidden="1" x14ac:dyDescent="0.25">
      <c r="A6" s="87"/>
      <c r="B6" s="89"/>
      <c r="C6" s="89"/>
      <c r="D6" s="89"/>
      <c r="E6" s="91"/>
      <c r="F6" s="93"/>
      <c r="G6" s="93"/>
      <c r="H6" s="93"/>
      <c r="I6" s="89"/>
      <c r="J6" s="5" t="s">
        <v>38</v>
      </c>
      <c r="K6" s="5"/>
      <c r="L6" s="14">
        <v>15</v>
      </c>
      <c r="M6" s="17"/>
      <c r="N6" s="20"/>
      <c r="O6" s="34"/>
    </row>
    <row r="7" spans="1:15" hidden="1" x14ac:dyDescent="0.25">
      <c r="A7" s="87"/>
      <c r="B7" s="89"/>
      <c r="C7" s="89"/>
      <c r="D7" s="89"/>
      <c r="E7" s="91"/>
      <c r="F7" s="93"/>
      <c r="G7" s="93"/>
      <c r="H7" s="93"/>
      <c r="I7" s="89"/>
      <c r="J7" s="5" t="s">
        <v>39</v>
      </c>
      <c r="K7" s="5"/>
      <c r="L7" s="14">
        <v>15</v>
      </c>
      <c r="M7" s="17"/>
      <c r="N7" s="20"/>
      <c r="O7" s="34"/>
    </row>
    <row r="8" spans="1:15" hidden="1" x14ac:dyDescent="0.25">
      <c r="A8" s="87"/>
      <c r="B8" s="89"/>
      <c r="C8" s="89"/>
      <c r="D8" s="89"/>
      <c r="E8" s="91"/>
      <c r="F8" s="93"/>
      <c r="G8" s="93"/>
      <c r="H8" s="93"/>
      <c r="I8" s="89"/>
      <c r="J8" s="5" t="s">
        <v>36</v>
      </c>
      <c r="K8" s="5"/>
      <c r="L8" s="14">
        <v>20</v>
      </c>
      <c r="M8" s="17"/>
      <c r="N8" s="20"/>
      <c r="O8" s="34"/>
    </row>
    <row r="9" spans="1:15" hidden="1" x14ac:dyDescent="0.25">
      <c r="A9" s="87"/>
      <c r="B9" s="89"/>
      <c r="C9" s="89"/>
      <c r="D9" s="89"/>
      <c r="E9" s="91"/>
      <c r="F9" s="94"/>
      <c r="G9" s="94"/>
      <c r="H9" s="94"/>
      <c r="I9" s="89"/>
      <c r="J9" s="1" t="s">
        <v>37</v>
      </c>
      <c r="K9" s="1"/>
      <c r="L9" s="2">
        <v>20</v>
      </c>
      <c r="M9" s="17"/>
      <c r="N9" s="20"/>
      <c r="O9" s="34"/>
    </row>
    <row r="10" spans="1:15" x14ac:dyDescent="0.25">
      <c r="A10" s="86">
        <v>2</v>
      </c>
      <c r="B10" s="88" t="s">
        <v>71</v>
      </c>
      <c r="C10" s="88"/>
      <c r="D10" s="88"/>
      <c r="E10" s="90">
        <f>+N10</f>
        <v>0</v>
      </c>
      <c r="F10" s="92">
        <v>2</v>
      </c>
      <c r="G10" s="92">
        <v>1</v>
      </c>
      <c r="H10" s="92">
        <v>350</v>
      </c>
      <c r="I10" s="88">
        <v>400</v>
      </c>
      <c r="J10" s="5"/>
      <c r="K10" s="5"/>
      <c r="L10" s="14"/>
      <c r="M10" s="17">
        <f>+((100-N10)*O10/100)-SUM(L10:L16)</f>
        <v>460</v>
      </c>
      <c r="N10" s="20">
        <f>C10/(I10*O10/1200)%</f>
        <v>0</v>
      </c>
      <c r="O10" s="34">
        <v>460</v>
      </c>
    </row>
    <row r="11" spans="1:15" x14ac:dyDescent="0.25">
      <c r="A11" s="87"/>
      <c r="B11" s="89"/>
      <c r="C11" s="89"/>
      <c r="D11" s="89"/>
      <c r="E11" s="91"/>
      <c r="F11" s="93"/>
      <c r="G11" s="93"/>
      <c r="H11" s="93"/>
      <c r="I11" s="89"/>
      <c r="J11" s="5"/>
      <c r="K11" s="5"/>
      <c r="L11" s="14"/>
      <c r="M11" s="17"/>
      <c r="N11" s="17"/>
      <c r="O11" s="35"/>
    </row>
    <row r="12" spans="1:15" x14ac:dyDescent="0.25">
      <c r="A12" s="87"/>
      <c r="B12" s="89"/>
      <c r="C12" s="89"/>
      <c r="D12" s="89"/>
      <c r="E12" s="91"/>
      <c r="F12" s="93"/>
      <c r="G12" s="93"/>
      <c r="H12" s="93"/>
      <c r="I12" s="89"/>
      <c r="J12" s="5"/>
      <c r="K12" s="5"/>
      <c r="L12" s="14"/>
      <c r="M12" s="17"/>
      <c r="N12" s="17"/>
      <c r="O12" s="35"/>
    </row>
    <row r="13" spans="1:15" x14ac:dyDescent="0.25">
      <c r="A13" s="87"/>
      <c r="B13" s="89"/>
      <c r="C13" s="89"/>
      <c r="D13" s="89"/>
      <c r="E13" s="91"/>
      <c r="F13" s="93"/>
      <c r="G13" s="93"/>
      <c r="H13" s="93"/>
      <c r="I13" s="89"/>
      <c r="J13" s="5"/>
      <c r="K13" s="5"/>
      <c r="L13" s="14"/>
      <c r="M13" s="17"/>
      <c r="N13" s="17"/>
      <c r="O13" s="35"/>
    </row>
    <row r="14" spans="1:15" x14ac:dyDescent="0.25">
      <c r="A14" s="87"/>
      <c r="B14" s="89"/>
      <c r="C14" s="89"/>
      <c r="D14" s="89"/>
      <c r="E14" s="91"/>
      <c r="F14" s="93"/>
      <c r="G14" s="93"/>
      <c r="H14" s="93"/>
      <c r="I14" s="89"/>
      <c r="J14" s="5"/>
      <c r="K14" s="5"/>
      <c r="L14" s="14"/>
      <c r="M14" s="17"/>
      <c r="N14" s="17"/>
      <c r="O14" s="35"/>
    </row>
    <row r="15" spans="1:15" x14ac:dyDescent="0.25">
      <c r="A15" s="87"/>
      <c r="B15" s="89"/>
      <c r="C15" s="89"/>
      <c r="D15" s="89"/>
      <c r="E15" s="91"/>
      <c r="F15" s="93"/>
      <c r="G15" s="93"/>
      <c r="H15" s="93"/>
      <c r="I15" s="89"/>
      <c r="J15" s="5"/>
      <c r="K15" s="5"/>
      <c r="L15" s="14"/>
      <c r="M15" s="17"/>
      <c r="N15" s="17"/>
      <c r="O15" s="35"/>
    </row>
    <row r="16" spans="1:15" x14ac:dyDescent="0.25">
      <c r="A16" s="87"/>
      <c r="B16" s="89"/>
      <c r="C16" s="89"/>
      <c r="D16" s="89"/>
      <c r="E16" s="91"/>
      <c r="F16" s="94"/>
      <c r="G16" s="94"/>
      <c r="H16" s="94"/>
      <c r="I16" s="89"/>
      <c r="J16" s="63"/>
      <c r="K16" s="63"/>
      <c r="L16" s="15"/>
      <c r="M16" s="17"/>
      <c r="N16" s="17"/>
      <c r="O16" s="35"/>
    </row>
    <row r="17" spans="1:15" x14ac:dyDescent="0.25">
      <c r="A17" s="86">
        <v>3</v>
      </c>
      <c r="B17" s="88" t="s">
        <v>70</v>
      </c>
      <c r="C17" s="88">
        <v>140</v>
      </c>
      <c r="D17" s="88" t="s">
        <v>41</v>
      </c>
      <c r="E17" s="90">
        <f>+N17</f>
        <v>68.908941755537327</v>
      </c>
      <c r="F17" s="92">
        <v>1</v>
      </c>
      <c r="G17" s="92">
        <v>2</v>
      </c>
      <c r="H17" s="92">
        <v>600</v>
      </c>
      <c r="I17" s="88">
        <v>530</v>
      </c>
      <c r="J17" s="5" t="s">
        <v>55</v>
      </c>
      <c r="K17" s="63"/>
      <c r="L17" s="76"/>
      <c r="M17" s="17">
        <f>+((100-N17)*O17/100)-SUM(L17:L25)</f>
        <v>8.0188679245283083</v>
      </c>
      <c r="N17" s="20">
        <f>C17/(I17*O17/1200)%</f>
        <v>68.908941755537327</v>
      </c>
      <c r="O17" s="34">
        <v>460</v>
      </c>
    </row>
    <row r="18" spans="1:15" x14ac:dyDescent="0.25">
      <c r="A18" s="87"/>
      <c r="B18" s="89"/>
      <c r="C18" s="89"/>
      <c r="D18" s="89"/>
      <c r="E18" s="91"/>
      <c r="F18" s="93"/>
      <c r="G18" s="93"/>
      <c r="H18" s="93"/>
      <c r="I18" s="89"/>
      <c r="J18" s="5" t="s">
        <v>39</v>
      </c>
      <c r="K18" s="63"/>
      <c r="L18" s="16">
        <v>15</v>
      </c>
      <c r="M18" s="17"/>
      <c r="N18" s="20"/>
      <c r="O18" s="34"/>
    </row>
    <row r="19" spans="1:15" x14ac:dyDescent="0.25">
      <c r="A19" s="87"/>
      <c r="B19" s="89"/>
      <c r="C19" s="89"/>
      <c r="D19" s="89"/>
      <c r="E19" s="91"/>
      <c r="F19" s="93"/>
      <c r="G19" s="93"/>
      <c r="H19" s="93"/>
      <c r="I19" s="89"/>
      <c r="J19" s="5" t="s">
        <v>56</v>
      </c>
      <c r="K19" s="63"/>
      <c r="L19" s="16">
        <v>20</v>
      </c>
      <c r="M19" s="17"/>
      <c r="N19" s="20"/>
      <c r="O19" s="34"/>
    </row>
    <row r="20" spans="1:15" x14ac:dyDescent="0.25">
      <c r="A20" s="87"/>
      <c r="B20" s="89"/>
      <c r="C20" s="89"/>
      <c r="D20" s="89"/>
      <c r="E20" s="91"/>
      <c r="F20" s="93"/>
      <c r="G20" s="93"/>
      <c r="H20" s="93"/>
      <c r="I20" s="89"/>
      <c r="J20" s="5" t="s">
        <v>35</v>
      </c>
      <c r="K20" s="63"/>
      <c r="L20" s="16">
        <v>20</v>
      </c>
      <c r="M20" s="17"/>
      <c r="N20" s="20"/>
      <c r="O20" s="34"/>
    </row>
    <row r="21" spans="1:15" x14ac:dyDescent="0.25">
      <c r="A21" s="87"/>
      <c r="B21" s="89"/>
      <c r="C21" s="89"/>
      <c r="D21" s="89"/>
      <c r="E21" s="91"/>
      <c r="F21" s="93"/>
      <c r="G21" s="93"/>
      <c r="H21" s="93"/>
      <c r="I21" s="89"/>
      <c r="J21" s="5" t="s">
        <v>57</v>
      </c>
      <c r="K21" s="63"/>
      <c r="L21" s="16">
        <v>20</v>
      </c>
      <c r="M21" s="17"/>
      <c r="N21" s="20"/>
      <c r="O21" s="34"/>
    </row>
    <row r="22" spans="1:15" x14ac:dyDescent="0.25">
      <c r="A22" s="87"/>
      <c r="B22" s="89"/>
      <c r="C22" s="89"/>
      <c r="D22" s="89"/>
      <c r="E22" s="91"/>
      <c r="F22" s="93"/>
      <c r="G22" s="93"/>
      <c r="H22" s="93"/>
      <c r="I22" s="89"/>
      <c r="J22" s="5" t="s">
        <v>38</v>
      </c>
      <c r="K22" s="63"/>
      <c r="L22" s="16">
        <v>10</v>
      </c>
      <c r="M22" s="17"/>
      <c r="N22" s="20"/>
      <c r="O22" s="34"/>
    </row>
    <row r="23" spans="1:15" x14ac:dyDescent="0.25">
      <c r="A23" s="87"/>
      <c r="B23" s="89"/>
      <c r="C23" s="89"/>
      <c r="D23" s="89"/>
      <c r="E23" s="91"/>
      <c r="F23" s="93"/>
      <c r="G23" s="93"/>
      <c r="H23" s="93"/>
      <c r="I23" s="89"/>
      <c r="J23" s="5" t="s">
        <v>39</v>
      </c>
      <c r="K23" s="63"/>
      <c r="L23" s="16">
        <v>15</v>
      </c>
      <c r="M23" s="17"/>
      <c r="N23" s="20"/>
      <c r="O23" s="34"/>
    </row>
    <row r="24" spans="1:15" x14ac:dyDescent="0.25">
      <c r="A24" s="87"/>
      <c r="B24" s="89"/>
      <c r="C24" s="89"/>
      <c r="D24" s="89"/>
      <c r="E24" s="91"/>
      <c r="F24" s="93"/>
      <c r="G24" s="93"/>
      <c r="H24" s="93"/>
      <c r="I24" s="89"/>
      <c r="J24" s="5" t="s">
        <v>56</v>
      </c>
      <c r="K24" s="63"/>
      <c r="L24" s="16">
        <v>15</v>
      </c>
      <c r="M24" s="17"/>
      <c r="N24" s="20"/>
      <c r="O24" s="34"/>
    </row>
    <row r="25" spans="1:15" x14ac:dyDescent="0.25">
      <c r="A25" s="87"/>
      <c r="B25" s="89"/>
      <c r="C25" s="89"/>
      <c r="D25" s="89"/>
      <c r="E25" s="91"/>
      <c r="F25" s="94"/>
      <c r="G25" s="94"/>
      <c r="H25" s="94"/>
      <c r="I25" s="89"/>
      <c r="J25" s="5" t="s">
        <v>35</v>
      </c>
      <c r="K25" s="5"/>
      <c r="L25" s="14">
        <v>20</v>
      </c>
      <c r="M25" s="17"/>
      <c r="N25" s="17"/>
      <c r="O25" s="35"/>
    </row>
    <row r="26" spans="1:15" x14ac:dyDescent="0.25">
      <c r="A26" s="86">
        <v>4</v>
      </c>
      <c r="B26" s="88" t="s">
        <v>45</v>
      </c>
      <c r="C26" s="88">
        <v>158</v>
      </c>
      <c r="D26" s="88" t="s">
        <v>40</v>
      </c>
      <c r="E26" s="90">
        <f>+N26</f>
        <v>71.064467766116934</v>
      </c>
      <c r="F26" s="92">
        <v>2</v>
      </c>
      <c r="G26" s="92">
        <v>1</v>
      </c>
      <c r="H26" s="90">
        <v>600</v>
      </c>
      <c r="I26" s="88">
        <v>580</v>
      </c>
      <c r="J26" s="5" t="s">
        <v>58</v>
      </c>
      <c r="K26" s="5"/>
      <c r="L26" s="14"/>
      <c r="M26" s="17">
        <f>+((100-N26)*O26/100)-SUM(L26:L36)</f>
        <v>3.1034482758620925</v>
      </c>
      <c r="N26" s="20">
        <f>C26/(I26*O26/1200)%</f>
        <v>71.064467766116934</v>
      </c>
      <c r="O26" s="34">
        <v>460</v>
      </c>
    </row>
    <row r="27" spans="1:15" x14ac:dyDescent="0.25">
      <c r="A27" s="87"/>
      <c r="B27" s="89"/>
      <c r="C27" s="89"/>
      <c r="D27" s="89"/>
      <c r="E27" s="91"/>
      <c r="F27" s="93"/>
      <c r="G27" s="93"/>
      <c r="H27" s="91"/>
      <c r="I27" s="89"/>
      <c r="J27" s="5" t="s">
        <v>59</v>
      </c>
      <c r="K27" s="5"/>
      <c r="L27" s="14">
        <v>10</v>
      </c>
      <c r="M27" s="17"/>
      <c r="N27" s="20"/>
      <c r="O27" s="34"/>
    </row>
    <row r="28" spans="1:15" x14ac:dyDescent="0.25">
      <c r="A28" s="87"/>
      <c r="B28" s="89"/>
      <c r="C28" s="89"/>
      <c r="D28" s="89"/>
      <c r="E28" s="91"/>
      <c r="F28" s="93"/>
      <c r="G28" s="93"/>
      <c r="H28" s="91"/>
      <c r="I28" s="89"/>
      <c r="J28" s="5" t="s">
        <v>60</v>
      </c>
      <c r="K28" s="5"/>
      <c r="L28" s="14">
        <v>10</v>
      </c>
      <c r="M28" s="17"/>
      <c r="N28" s="20"/>
      <c r="O28" s="34"/>
    </row>
    <row r="29" spans="1:15" x14ac:dyDescent="0.25">
      <c r="A29" s="87"/>
      <c r="B29" s="89"/>
      <c r="C29" s="89"/>
      <c r="D29" s="89"/>
      <c r="E29" s="91"/>
      <c r="F29" s="93"/>
      <c r="G29" s="93"/>
      <c r="H29" s="91"/>
      <c r="I29" s="89"/>
      <c r="J29" s="5" t="s">
        <v>61</v>
      </c>
      <c r="K29" s="5"/>
      <c r="L29" s="14">
        <v>15</v>
      </c>
      <c r="M29" s="17"/>
      <c r="N29" s="20"/>
      <c r="O29" s="34"/>
    </row>
    <row r="30" spans="1:15" x14ac:dyDescent="0.25">
      <c r="A30" s="87"/>
      <c r="B30" s="89"/>
      <c r="C30" s="89"/>
      <c r="D30" s="89"/>
      <c r="E30" s="91"/>
      <c r="F30" s="93"/>
      <c r="G30" s="93"/>
      <c r="H30" s="91"/>
      <c r="I30" s="89"/>
      <c r="J30" s="5" t="s">
        <v>62</v>
      </c>
      <c r="K30" s="5"/>
      <c r="L30" s="14">
        <v>15</v>
      </c>
      <c r="M30" s="17"/>
      <c r="N30" s="20"/>
      <c r="O30" s="34"/>
    </row>
    <row r="31" spans="1:15" x14ac:dyDescent="0.25">
      <c r="A31" s="87"/>
      <c r="B31" s="89"/>
      <c r="C31" s="89"/>
      <c r="D31" s="89"/>
      <c r="E31" s="91"/>
      <c r="F31" s="93"/>
      <c r="G31" s="93"/>
      <c r="H31" s="91"/>
      <c r="I31" s="89"/>
      <c r="J31" s="5" t="s">
        <v>63</v>
      </c>
      <c r="K31" s="5"/>
      <c r="L31" s="14">
        <v>20</v>
      </c>
      <c r="M31" s="17"/>
      <c r="N31" s="20"/>
      <c r="O31" s="34"/>
    </row>
    <row r="32" spans="1:15" x14ac:dyDescent="0.25">
      <c r="A32" s="87"/>
      <c r="B32" s="89"/>
      <c r="C32" s="89"/>
      <c r="D32" s="89"/>
      <c r="E32" s="91"/>
      <c r="F32" s="93"/>
      <c r="G32" s="93"/>
      <c r="H32" s="91"/>
      <c r="I32" s="89"/>
      <c r="J32" s="5" t="s">
        <v>59</v>
      </c>
      <c r="K32" s="5"/>
      <c r="L32" s="76">
        <v>15</v>
      </c>
      <c r="M32" s="17"/>
      <c r="N32" s="17"/>
      <c r="O32" s="35"/>
    </row>
    <row r="33" spans="1:19" x14ac:dyDescent="0.25">
      <c r="A33" s="87"/>
      <c r="B33" s="89"/>
      <c r="C33" s="89"/>
      <c r="D33" s="89"/>
      <c r="E33" s="91"/>
      <c r="F33" s="93"/>
      <c r="G33" s="93"/>
      <c r="H33" s="91"/>
      <c r="I33" s="89"/>
      <c r="J33" s="5" t="s">
        <v>60</v>
      </c>
      <c r="K33" s="5"/>
      <c r="L33" s="76">
        <v>15</v>
      </c>
      <c r="M33" s="17"/>
      <c r="N33" s="17"/>
      <c r="O33" s="35"/>
    </row>
    <row r="34" spans="1:19" x14ac:dyDescent="0.25">
      <c r="A34" s="87"/>
      <c r="B34" s="89"/>
      <c r="C34" s="89"/>
      <c r="D34" s="89"/>
      <c r="E34" s="91"/>
      <c r="F34" s="93"/>
      <c r="G34" s="93"/>
      <c r="H34" s="91"/>
      <c r="I34" s="89"/>
      <c r="J34" s="5" t="s">
        <v>61</v>
      </c>
      <c r="K34" s="5"/>
      <c r="L34" s="76">
        <v>10</v>
      </c>
      <c r="M34" s="17"/>
      <c r="N34" s="17"/>
      <c r="O34" s="35"/>
    </row>
    <row r="35" spans="1:19" x14ac:dyDescent="0.25">
      <c r="A35" s="87"/>
      <c r="B35" s="89"/>
      <c r="C35" s="89"/>
      <c r="D35" s="89"/>
      <c r="E35" s="91"/>
      <c r="F35" s="93"/>
      <c r="G35" s="93"/>
      <c r="H35" s="91"/>
      <c r="I35" s="89"/>
      <c r="J35" s="5" t="s">
        <v>64</v>
      </c>
      <c r="K35" s="5"/>
      <c r="L35" s="76">
        <v>10</v>
      </c>
      <c r="M35" s="17"/>
      <c r="N35" s="17"/>
      <c r="O35" s="35"/>
    </row>
    <row r="36" spans="1:19" x14ac:dyDescent="0.25">
      <c r="A36" s="87"/>
      <c r="B36" s="89"/>
      <c r="C36" s="89"/>
      <c r="D36" s="89"/>
      <c r="E36" s="91"/>
      <c r="F36" s="94"/>
      <c r="G36" s="94"/>
      <c r="H36" s="95"/>
      <c r="I36" s="89"/>
      <c r="J36" s="5" t="s">
        <v>61</v>
      </c>
      <c r="K36" s="5"/>
      <c r="L36" s="76">
        <v>10</v>
      </c>
      <c r="M36" s="17"/>
      <c r="N36" s="17"/>
      <c r="O36" s="35"/>
    </row>
    <row r="37" spans="1:19" x14ac:dyDescent="0.25">
      <c r="A37" s="98">
        <v>5</v>
      </c>
      <c r="B37" s="97" t="s">
        <v>46</v>
      </c>
      <c r="C37" s="97">
        <v>130</v>
      </c>
      <c r="D37" s="97" t="s">
        <v>40</v>
      </c>
      <c r="E37" s="96">
        <f>+N37</f>
        <v>62.26053639846743</v>
      </c>
      <c r="F37" s="92">
        <v>2</v>
      </c>
      <c r="G37" s="92">
        <v>3</v>
      </c>
      <c r="H37" s="92">
        <v>600</v>
      </c>
      <c r="I37" s="97">
        <v>580</v>
      </c>
      <c r="J37" s="5" t="s">
        <v>58</v>
      </c>
      <c r="K37" s="5"/>
      <c r="L37" s="76"/>
      <c r="M37" s="17">
        <f>+((100-N37)*O37/100)-SUM(L37:L41)</f>
        <v>7.9310344827586192</v>
      </c>
      <c r="N37" s="20">
        <f>C37/(I37*O37/500)%</f>
        <v>62.26053639846743</v>
      </c>
      <c r="O37" s="34">
        <v>180</v>
      </c>
    </row>
    <row r="38" spans="1:19" x14ac:dyDescent="0.25">
      <c r="A38" s="98"/>
      <c r="B38" s="97"/>
      <c r="C38" s="97"/>
      <c r="D38" s="97"/>
      <c r="E38" s="96"/>
      <c r="F38" s="93"/>
      <c r="G38" s="93"/>
      <c r="H38" s="93"/>
      <c r="I38" s="97"/>
      <c r="J38" s="5" t="s">
        <v>35</v>
      </c>
      <c r="K38" s="5"/>
      <c r="L38" s="76">
        <v>15</v>
      </c>
      <c r="M38" s="17"/>
      <c r="N38" s="20"/>
      <c r="O38" s="34"/>
    </row>
    <row r="39" spans="1:19" x14ac:dyDescent="0.25">
      <c r="A39" s="98"/>
      <c r="B39" s="97"/>
      <c r="C39" s="97"/>
      <c r="D39" s="97"/>
      <c r="E39" s="96"/>
      <c r="F39" s="93"/>
      <c r="G39" s="93"/>
      <c r="H39" s="93"/>
      <c r="I39" s="97"/>
      <c r="J39" s="5" t="s">
        <v>59</v>
      </c>
      <c r="K39" s="5"/>
      <c r="L39" s="76">
        <v>10</v>
      </c>
      <c r="M39" s="17"/>
      <c r="N39" s="20"/>
      <c r="O39" s="34"/>
    </row>
    <row r="40" spans="1:19" x14ac:dyDescent="0.25">
      <c r="A40" s="98"/>
      <c r="B40" s="97"/>
      <c r="C40" s="97"/>
      <c r="D40" s="97"/>
      <c r="E40" s="96"/>
      <c r="F40" s="93"/>
      <c r="G40" s="93"/>
      <c r="H40" s="93"/>
      <c r="I40" s="97"/>
      <c r="J40" s="5" t="s">
        <v>65</v>
      </c>
      <c r="K40" s="5"/>
      <c r="L40" s="76">
        <v>15</v>
      </c>
      <c r="M40" s="17"/>
      <c r="N40" s="20"/>
      <c r="O40" s="34"/>
    </row>
    <row r="41" spans="1:19" x14ac:dyDescent="0.25">
      <c r="A41" s="98"/>
      <c r="B41" s="97"/>
      <c r="C41" s="97"/>
      <c r="D41" s="97"/>
      <c r="E41" s="96"/>
      <c r="F41" s="93"/>
      <c r="G41" s="93"/>
      <c r="H41" s="93"/>
      <c r="I41" s="97"/>
      <c r="J41" s="5" t="s">
        <v>60</v>
      </c>
      <c r="K41" s="5"/>
      <c r="L41" s="76">
        <v>20</v>
      </c>
      <c r="M41" s="17"/>
      <c r="N41" s="20"/>
      <c r="O41" s="34"/>
      <c r="S41" s="24" t="e">
        <f>#REF!/10000</f>
        <v>#REF!</v>
      </c>
    </row>
    <row r="42" spans="1:19" x14ac:dyDescent="0.25">
      <c r="A42" s="97">
        <v>6</v>
      </c>
      <c r="B42" s="97" t="s">
        <v>47</v>
      </c>
      <c r="C42" s="97">
        <v>332</v>
      </c>
      <c r="D42" s="97" t="s">
        <v>8</v>
      </c>
      <c r="E42" s="96">
        <f>+N42</f>
        <v>62.218890554722634</v>
      </c>
      <c r="F42" s="137">
        <v>1</v>
      </c>
      <c r="G42" s="137">
        <v>3</v>
      </c>
      <c r="H42" s="137">
        <v>600</v>
      </c>
      <c r="I42" s="97">
        <v>580</v>
      </c>
      <c r="J42" s="44" t="s">
        <v>64</v>
      </c>
      <c r="K42" s="58"/>
      <c r="L42" s="43"/>
      <c r="M42" s="17">
        <f>+((100-N42)*O42/100)-SUM(L42:L50)</f>
        <v>8.7931034482758719</v>
      </c>
      <c r="N42" s="20">
        <f>C42/(I42*O42/500)%</f>
        <v>62.218890554722634</v>
      </c>
      <c r="O42" s="34">
        <v>460</v>
      </c>
    </row>
    <row r="43" spans="1:19" x14ac:dyDescent="0.25">
      <c r="A43" s="97"/>
      <c r="B43" s="97"/>
      <c r="C43" s="97"/>
      <c r="D43" s="97"/>
      <c r="E43" s="96"/>
      <c r="F43" s="137"/>
      <c r="G43" s="137"/>
      <c r="H43" s="137"/>
      <c r="I43" s="97"/>
      <c r="J43" s="65" t="s">
        <v>39</v>
      </c>
      <c r="K43" s="7"/>
      <c r="L43" s="72">
        <v>30</v>
      </c>
      <c r="M43" s="17"/>
      <c r="N43" s="20"/>
      <c r="O43" s="34"/>
    </row>
    <row r="44" spans="1:19" x14ac:dyDescent="0.25">
      <c r="A44" s="97"/>
      <c r="B44" s="97"/>
      <c r="C44" s="97"/>
      <c r="D44" s="97"/>
      <c r="E44" s="96"/>
      <c r="F44" s="137"/>
      <c r="G44" s="137"/>
      <c r="H44" s="137"/>
      <c r="I44" s="97"/>
      <c r="J44" s="65" t="s">
        <v>38</v>
      </c>
      <c r="K44" s="7"/>
      <c r="L44" s="72">
        <v>10</v>
      </c>
      <c r="M44" s="17"/>
      <c r="N44" s="20"/>
      <c r="O44" s="34"/>
    </row>
    <row r="45" spans="1:19" x14ac:dyDescent="0.25">
      <c r="A45" s="97"/>
      <c r="B45" s="97"/>
      <c r="C45" s="97"/>
      <c r="D45" s="97"/>
      <c r="E45" s="96"/>
      <c r="F45" s="137"/>
      <c r="G45" s="137"/>
      <c r="H45" s="137"/>
      <c r="I45" s="97"/>
      <c r="J45" s="65" t="s">
        <v>38</v>
      </c>
      <c r="K45" s="7"/>
      <c r="L45" s="72">
        <v>15</v>
      </c>
      <c r="M45" s="17"/>
      <c r="N45" s="20"/>
      <c r="O45" s="34"/>
    </row>
    <row r="46" spans="1:19" x14ac:dyDescent="0.25">
      <c r="A46" s="97"/>
      <c r="B46" s="97"/>
      <c r="C46" s="97"/>
      <c r="D46" s="97"/>
      <c r="E46" s="96"/>
      <c r="F46" s="137"/>
      <c r="G46" s="137"/>
      <c r="H46" s="137"/>
      <c r="I46" s="97"/>
      <c r="J46" s="65" t="s">
        <v>38</v>
      </c>
      <c r="K46" s="7"/>
      <c r="L46" s="72">
        <v>25</v>
      </c>
      <c r="M46" s="17"/>
      <c r="N46" s="20"/>
      <c r="O46" s="34"/>
    </row>
    <row r="47" spans="1:19" x14ac:dyDescent="0.25">
      <c r="A47" s="97"/>
      <c r="B47" s="97"/>
      <c r="C47" s="97"/>
      <c r="D47" s="97"/>
      <c r="E47" s="96"/>
      <c r="F47" s="137"/>
      <c r="G47" s="137"/>
      <c r="H47" s="137"/>
      <c r="I47" s="97"/>
      <c r="J47" s="65" t="s">
        <v>38</v>
      </c>
      <c r="K47" s="7"/>
      <c r="L47" s="72">
        <v>30</v>
      </c>
      <c r="M47" s="17"/>
      <c r="N47" s="20"/>
      <c r="O47" s="34"/>
    </row>
    <row r="48" spans="1:19" x14ac:dyDescent="0.25">
      <c r="A48" s="97"/>
      <c r="B48" s="97"/>
      <c r="C48" s="97"/>
      <c r="D48" s="97"/>
      <c r="E48" s="96"/>
      <c r="F48" s="137"/>
      <c r="G48" s="137"/>
      <c r="H48" s="137"/>
      <c r="I48" s="97"/>
      <c r="J48" s="65" t="s">
        <v>57</v>
      </c>
      <c r="K48" s="7"/>
      <c r="L48" s="72">
        <v>15</v>
      </c>
      <c r="M48" s="17"/>
      <c r="N48" s="20"/>
      <c r="O48" s="34"/>
    </row>
    <row r="49" spans="1:15" x14ac:dyDescent="0.25">
      <c r="A49" s="97"/>
      <c r="B49" s="97"/>
      <c r="C49" s="97"/>
      <c r="D49" s="97"/>
      <c r="E49" s="96"/>
      <c r="F49" s="137"/>
      <c r="G49" s="137"/>
      <c r="H49" s="137"/>
      <c r="I49" s="97"/>
      <c r="J49" s="65" t="s">
        <v>58</v>
      </c>
      <c r="K49" s="7"/>
      <c r="L49" s="72">
        <v>20</v>
      </c>
      <c r="M49" s="17"/>
      <c r="N49" s="20"/>
      <c r="O49" s="34"/>
    </row>
    <row r="50" spans="1:15" x14ac:dyDescent="0.25">
      <c r="A50" s="97"/>
      <c r="B50" s="97"/>
      <c r="C50" s="97"/>
      <c r="D50" s="97"/>
      <c r="E50" s="96"/>
      <c r="F50" s="137"/>
      <c r="G50" s="137"/>
      <c r="H50" s="137"/>
      <c r="I50" s="97"/>
      <c r="J50" s="42" t="s">
        <v>35</v>
      </c>
      <c r="K50" s="42"/>
      <c r="L50" s="43">
        <v>20</v>
      </c>
      <c r="M50" s="17"/>
      <c r="N50" s="20"/>
      <c r="O50" s="34"/>
    </row>
    <row r="51" spans="1:15" x14ac:dyDescent="0.25">
      <c r="A51" s="86">
        <v>7</v>
      </c>
      <c r="B51" s="88" t="s">
        <v>48</v>
      </c>
      <c r="C51" s="88">
        <v>230</v>
      </c>
      <c r="D51" s="88" t="s">
        <v>8</v>
      </c>
      <c r="E51" s="90">
        <f>+N51</f>
        <v>83.333333333333343</v>
      </c>
      <c r="F51" s="92">
        <v>2</v>
      </c>
      <c r="G51" s="92">
        <v>2</v>
      </c>
      <c r="H51" s="92">
        <v>300</v>
      </c>
      <c r="I51" s="88">
        <v>300</v>
      </c>
      <c r="J51" s="64" t="s">
        <v>59</v>
      </c>
      <c r="K51" s="12"/>
      <c r="L51" s="71">
        <v>15</v>
      </c>
      <c r="M51" s="17">
        <f>+((100-N51)*O51/100)-SUM(L51:L54)</f>
        <v>6.6666666666666288</v>
      </c>
      <c r="N51" s="20">
        <f>C51/(I51*O51/500)%</f>
        <v>83.333333333333343</v>
      </c>
      <c r="O51" s="34">
        <v>460</v>
      </c>
    </row>
    <row r="52" spans="1:15" x14ac:dyDescent="0.25">
      <c r="A52" s="87"/>
      <c r="B52" s="89"/>
      <c r="C52" s="89"/>
      <c r="D52" s="89"/>
      <c r="E52" s="91"/>
      <c r="F52" s="93"/>
      <c r="G52" s="93"/>
      <c r="H52" s="93"/>
      <c r="I52" s="89"/>
      <c r="J52" s="64" t="s">
        <v>66</v>
      </c>
      <c r="K52" s="12"/>
      <c r="L52" s="71">
        <v>15</v>
      </c>
      <c r="M52" s="17"/>
      <c r="N52" s="20"/>
      <c r="O52" s="34"/>
    </row>
    <row r="53" spans="1:15" x14ac:dyDescent="0.25">
      <c r="A53" s="87"/>
      <c r="B53" s="89"/>
      <c r="C53" s="89"/>
      <c r="D53" s="89"/>
      <c r="E53" s="91"/>
      <c r="F53" s="93"/>
      <c r="G53" s="93"/>
      <c r="H53" s="93"/>
      <c r="I53" s="89"/>
      <c r="J53" s="64" t="s">
        <v>35</v>
      </c>
      <c r="K53" s="12"/>
      <c r="L53" s="71">
        <v>20</v>
      </c>
      <c r="M53" s="17"/>
      <c r="N53" s="20"/>
      <c r="O53" s="34"/>
    </row>
    <row r="54" spans="1:15" x14ac:dyDescent="0.25">
      <c r="A54" s="87"/>
      <c r="B54" s="89"/>
      <c r="C54" s="89"/>
      <c r="D54" s="89"/>
      <c r="E54" s="91"/>
      <c r="F54" s="93"/>
      <c r="G54" s="93"/>
      <c r="H54" s="93"/>
      <c r="I54" s="89"/>
      <c r="J54" s="64" t="s">
        <v>65</v>
      </c>
      <c r="K54" s="12"/>
      <c r="L54" s="71">
        <v>20</v>
      </c>
      <c r="M54" s="17"/>
      <c r="N54" s="20"/>
      <c r="O54" s="34"/>
    </row>
    <row r="55" spans="1:15" hidden="1" x14ac:dyDescent="0.25">
      <c r="A55" s="86">
        <v>8</v>
      </c>
      <c r="B55" s="88" t="s">
        <v>48</v>
      </c>
      <c r="C55" s="88"/>
      <c r="D55" s="88" t="s">
        <v>8</v>
      </c>
      <c r="E55" s="90">
        <f>+N55</f>
        <v>0</v>
      </c>
      <c r="F55" s="92">
        <v>4</v>
      </c>
      <c r="G55" s="92">
        <v>2</v>
      </c>
      <c r="H55" s="92">
        <v>300</v>
      </c>
      <c r="I55" s="88">
        <v>300</v>
      </c>
      <c r="J55" s="5" t="s">
        <v>60</v>
      </c>
      <c r="K55" s="12"/>
      <c r="L55" s="76">
        <v>15</v>
      </c>
      <c r="M55" s="17">
        <f>+((100-N55)*O55/100)-SUM(L55:L63)</f>
        <v>320</v>
      </c>
      <c r="N55" s="20">
        <f>C55/(I55*O55/1000)%</f>
        <v>0</v>
      </c>
      <c r="O55" s="34">
        <v>460</v>
      </c>
    </row>
    <row r="56" spans="1:15" hidden="1" x14ac:dyDescent="0.25">
      <c r="A56" s="87"/>
      <c r="B56" s="89"/>
      <c r="C56" s="89"/>
      <c r="D56" s="89"/>
      <c r="E56" s="91"/>
      <c r="F56" s="93"/>
      <c r="G56" s="93"/>
      <c r="H56" s="93"/>
      <c r="I56" s="89"/>
      <c r="J56" s="5" t="s">
        <v>61</v>
      </c>
      <c r="K56" s="12"/>
      <c r="L56" s="76">
        <v>10</v>
      </c>
      <c r="M56" s="17"/>
      <c r="N56" s="20"/>
      <c r="O56" s="34"/>
    </row>
    <row r="57" spans="1:15" hidden="1" x14ac:dyDescent="0.25">
      <c r="A57" s="87"/>
      <c r="B57" s="89"/>
      <c r="C57" s="89"/>
      <c r="D57" s="89"/>
      <c r="E57" s="91"/>
      <c r="F57" s="93"/>
      <c r="G57" s="93"/>
      <c r="H57" s="93"/>
      <c r="I57" s="89"/>
      <c r="J57" s="5" t="s">
        <v>62</v>
      </c>
      <c r="K57" s="12"/>
      <c r="L57" s="76">
        <v>15</v>
      </c>
      <c r="M57" s="17"/>
      <c r="N57" s="20"/>
      <c r="O57" s="34"/>
    </row>
    <row r="58" spans="1:15" hidden="1" x14ac:dyDescent="0.25">
      <c r="A58" s="87"/>
      <c r="B58" s="89"/>
      <c r="C58" s="89"/>
      <c r="D58" s="89"/>
      <c r="E58" s="91"/>
      <c r="F58" s="93"/>
      <c r="G58" s="93"/>
      <c r="H58" s="93"/>
      <c r="I58" s="89"/>
      <c r="J58" s="5" t="s">
        <v>63</v>
      </c>
      <c r="K58" s="12"/>
      <c r="L58" s="76">
        <v>20</v>
      </c>
      <c r="M58" s="17"/>
      <c r="N58" s="20"/>
      <c r="O58" s="34"/>
    </row>
    <row r="59" spans="1:15" hidden="1" x14ac:dyDescent="0.25">
      <c r="A59" s="87"/>
      <c r="B59" s="89"/>
      <c r="C59" s="89"/>
      <c r="D59" s="89"/>
      <c r="E59" s="91"/>
      <c r="F59" s="93"/>
      <c r="G59" s="93"/>
      <c r="H59" s="93"/>
      <c r="I59" s="89"/>
      <c r="J59" s="5" t="s">
        <v>59</v>
      </c>
      <c r="K59" s="12"/>
      <c r="L59" s="43"/>
      <c r="M59" s="17"/>
      <c r="N59" s="20"/>
      <c r="O59" s="34"/>
    </row>
    <row r="60" spans="1:15" hidden="1" x14ac:dyDescent="0.25">
      <c r="A60" s="87"/>
      <c r="B60" s="89"/>
      <c r="C60" s="89"/>
      <c r="D60" s="89"/>
      <c r="E60" s="91"/>
      <c r="F60" s="93"/>
      <c r="G60" s="93"/>
      <c r="H60" s="93"/>
      <c r="I60" s="89"/>
      <c r="J60" s="5" t="s">
        <v>60</v>
      </c>
      <c r="K60" s="12"/>
      <c r="L60" s="72">
        <v>30</v>
      </c>
      <c r="M60" s="17"/>
      <c r="N60" s="20"/>
      <c r="O60" s="34"/>
    </row>
    <row r="61" spans="1:15" hidden="1" x14ac:dyDescent="0.25">
      <c r="A61" s="87"/>
      <c r="B61" s="89"/>
      <c r="C61" s="89"/>
      <c r="D61" s="89"/>
      <c r="E61" s="91"/>
      <c r="F61" s="93"/>
      <c r="G61" s="93"/>
      <c r="H61" s="93"/>
      <c r="I61" s="89"/>
      <c r="J61" s="5" t="s">
        <v>61</v>
      </c>
      <c r="K61" s="12"/>
      <c r="L61" s="72">
        <v>10</v>
      </c>
      <c r="M61" s="17"/>
      <c r="N61" s="20"/>
      <c r="O61" s="34"/>
    </row>
    <row r="62" spans="1:15" hidden="1" x14ac:dyDescent="0.25">
      <c r="A62" s="87"/>
      <c r="B62" s="89"/>
      <c r="C62" s="89"/>
      <c r="D62" s="89"/>
      <c r="E62" s="91"/>
      <c r="F62" s="93"/>
      <c r="G62" s="93"/>
      <c r="H62" s="93"/>
      <c r="I62" s="89"/>
      <c r="J62" s="5" t="s">
        <v>64</v>
      </c>
      <c r="K62" s="12"/>
      <c r="L62" s="72">
        <v>15</v>
      </c>
      <c r="M62" s="17"/>
      <c r="N62" s="20"/>
      <c r="O62" s="34"/>
    </row>
    <row r="63" spans="1:15" hidden="1" x14ac:dyDescent="0.25">
      <c r="A63" s="87"/>
      <c r="B63" s="89"/>
      <c r="C63" s="89"/>
      <c r="D63" s="89"/>
      <c r="E63" s="91"/>
      <c r="F63" s="93"/>
      <c r="G63" s="93"/>
      <c r="H63" s="93"/>
      <c r="I63" s="89"/>
      <c r="J63" s="5" t="s">
        <v>61</v>
      </c>
      <c r="K63" s="12"/>
      <c r="L63" s="72">
        <v>25</v>
      </c>
      <c r="M63" s="17"/>
      <c r="N63" s="20"/>
      <c r="O63" s="34"/>
    </row>
    <row r="64" spans="1:15" hidden="1" x14ac:dyDescent="0.25">
      <c r="A64" s="86">
        <v>9</v>
      </c>
      <c r="B64" s="88" t="s">
        <v>44</v>
      </c>
      <c r="C64" s="88"/>
      <c r="D64" s="88" t="s">
        <v>8</v>
      </c>
      <c r="E64" s="90">
        <f>+N64</f>
        <v>0</v>
      </c>
      <c r="F64" s="92">
        <v>2</v>
      </c>
      <c r="G64" s="92">
        <v>2</v>
      </c>
      <c r="H64" s="92">
        <v>100</v>
      </c>
      <c r="I64" s="88">
        <v>72</v>
      </c>
      <c r="J64" s="5" t="s">
        <v>58</v>
      </c>
      <c r="K64" s="67"/>
      <c r="L64" s="72">
        <v>30</v>
      </c>
      <c r="M64" s="17">
        <f>+((100-N64)*O64/100)-SUM(L64:L68)</f>
        <v>20</v>
      </c>
      <c r="N64" s="20">
        <f>C64/(I64*O64/500)%</f>
        <v>0</v>
      </c>
      <c r="O64" s="34">
        <v>120</v>
      </c>
    </row>
    <row r="65" spans="1:18" hidden="1" x14ac:dyDescent="0.25">
      <c r="A65" s="87"/>
      <c r="B65" s="89"/>
      <c r="C65" s="89"/>
      <c r="D65" s="89"/>
      <c r="E65" s="91"/>
      <c r="F65" s="93"/>
      <c r="G65" s="93"/>
      <c r="H65" s="93"/>
      <c r="I65" s="89"/>
      <c r="J65" s="5" t="s">
        <v>35</v>
      </c>
      <c r="K65" s="67"/>
      <c r="L65" s="72">
        <v>15</v>
      </c>
      <c r="M65" s="17"/>
      <c r="N65" s="20"/>
      <c r="O65" s="34"/>
    </row>
    <row r="66" spans="1:18" ht="21.75" hidden="1" customHeight="1" x14ac:dyDescent="0.25">
      <c r="A66" s="86">
        <v>10</v>
      </c>
      <c r="B66" s="88" t="s">
        <v>72</v>
      </c>
      <c r="C66" s="88"/>
      <c r="D66" s="88"/>
      <c r="E66" s="90">
        <f>+N66</f>
        <v>0</v>
      </c>
      <c r="F66" s="92">
        <v>2</v>
      </c>
      <c r="G66" s="92">
        <v>2</v>
      </c>
      <c r="H66" s="92">
        <v>220</v>
      </c>
      <c r="I66" s="88">
        <v>100</v>
      </c>
      <c r="J66" s="5" t="s">
        <v>59</v>
      </c>
      <c r="K66" s="64"/>
      <c r="L66" s="72">
        <v>20</v>
      </c>
      <c r="M66" s="22">
        <f>+((100-N66)*O66/100)-SUM(L66:L72)</f>
        <v>355</v>
      </c>
      <c r="N66" s="26">
        <f>C66/(I66*O66/500)%</f>
        <v>0</v>
      </c>
      <c r="O66" s="36">
        <v>480</v>
      </c>
    </row>
    <row r="67" spans="1:18" hidden="1" x14ac:dyDescent="0.25">
      <c r="A67" s="87"/>
      <c r="B67" s="89"/>
      <c r="C67" s="89"/>
      <c r="D67" s="89"/>
      <c r="E67" s="91"/>
      <c r="F67" s="93"/>
      <c r="G67" s="93"/>
      <c r="H67" s="93"/>
      <c r="I67" s="89"/>
      <c r="J67" s="5" t="s">
        <v>65</v>
      </c>
      <c r="K67" s="5"/>
      <c r="L67" s="43">
        <v>20</v>
      </c>
      <c r="M67" s="17"/>
      <c r="N67" s="17"/>
      <c r="O67" s="35"/>
    </row>
    <row r="68" spans="1:18" hidden="1" x14ac:dyDescent="0.25">
      <c r="A68" s="87"/>
      <c r="B68" s="89"/>
      <c r="C68" s="89"/>
      <c r="D68" s="89"/>
      <c r="E68" s="91"/>
      <c r="F68" s="93"/>
      <c r="G68" s="93"/>
      <c r="H68" s="93"/>
      <c r="I68" s="89"/>
      <c r="J68" s="5" t="s">
        <v>60</v>
      </c>
      <c r="K68" s="5"/>
      <c r="L68" s="71">
        <v>15</v>
      </c>
      <c r="M68" s="17"/>
      <c r="N68" s="17"/>
      <c r="O68" s="35"/>
    </row>
    <row r="69" spans="1:18" hidden="1" x14ac:dyDescent="0.25">
      <c r="A69" s="87"/>
      <c r="B69" s="89"/>
      <c r="C69" s="89"/>
      <c r="D69" s="89"/>
      <c r="E69" s="91"/>
      <c r="F69" s="93"/>
      <c r="G69" s="93"/>
      <c r="H69" s="93"/>
      <c r="I69" s="89"/>
      <c r="J69" s="44" t="s">
        <v>64</v>
      </c>
      <c r="K69" s="5"/>
      <c r="L69" s="71">
        <v>15</v>
      </c>
      <c r="M69" s="17"/>
      <c r="N69" s="17"/>
      <c r="O69" s="35"/>
    </row>
    <row r="70" spans="1:18" hidden="1" x14ac:dyDescent="0.25">
      <c r="A70" s="87"/>
      <c r="B70" s="89"/>
      <c r="C70" s="89"/>
      <c r="D70" s="89"/>
      <c r="E70" s="91"/>
      <c r="F70" s="93"/>
      <c r="G70" s="93"/>
      <c r="H70" s="93"/>
      <c r="I70" s="89"/>
      <c r="J70" s="65" t="s">
        <v>39</v>
      </c>
      <c r="K70" s="5"/>
      <c r="L70" s="71">
        <v>20</v>
      </c>
      <c r="M70" s="17"/>
      <c r="N70" s="17"/>
      <c r="O70" s="35"/>
    </row>
    <row r="71" spans="1:18" hidden="1" x14ac:dyDescent="0.25">
      <c r="A71" s="87"/>
      <c r="B71" s="89"/>
      <c r="C71" s="89"/>
      <c r="D71" s="89"/>
      <c r="E71" s="91"/>
      <c r="F71" s="93"/>
      <c r="G71" s="93"/>
      <c r="H71" s="93"/>
      <c r="I71" s="89"/>
      <c r="J71" s="65" t="s">
        <v>38</v>
      </c>
      <c r="K71" s="5"/>
      <c r="L71" s="71">
        <v>20</v>
      </c>
      <c r="M71" s="17"/>
      <c r="N71" s="17"/>
      <c r="O71" s="35"/>
    </row>
    <row r="72" spans="1:18" hidden="1" x14ac:dyDescent="0.25">
      <c r="A72" s="87"/>
      <c r="B72" s="89"/>
      <c r="C72" s="89"/>
      <c r="D72" s="89"/>
      <c r="E72" s="91"/>
      <c r="F72" s="94"/>
      <c r="G72" s="94"/>
      <c r="H72" s="94"/>
      <c r="I72" s="89"/>
      <c r="J72" s="65" t="s">
        <v>38</v>
      </c>
      <c r="K72" s="5"/>
      <c r="L72" s="76">
        <v>15</v>
      </c>
      <c r="M72" s="17"/>
      <c r="N72" s="17"/>
      <c r="O72" s="35"/>
    </row>
    <row r="73" spans="1:18" hidden="1" x14ac:dyDescent="0.25">
      <c r="A73" s="86">
        <v>11</v>
      </c>
      <c r="B73" s="88" t="s">
        <v>68</v>
      </c>
      <c r="C73" s="88"/>
      <c r="D73" s="88" t="s">
        <v>8</v>
      </c>
      <c r="E73" s="90">
        <f>+N73</f>
        <v>0</v>
      </c>
      <c r="F73" s="92">
        <v>2</v>
      </c>
      <c r="G73" s="92">
        <v>2</v>
      </c>
      <c r="H73" s="92">
        <v>100</v>
      </c>
      <c r="I73" s="88">
        <v>82</v>
      </c>
      <c r="J73" s="65" t="s">
        <v>38</v>
      </c>
      <c r="K73" s="5"/>
      <c r="L73" s="76">
        <v>10</v>
      </c>
      <c r="M73" s="17">
        <f>+((100-N73)*O73/100)-SUM(L73:L82)</f>
        <v>290</v>
      </c>
      <c r="N73" s="20">
        <f>C73/(I73*O73/500)%</f>
        <v>0</v>
      </c>
      <c r="O73" s="34">
        <v>460</v>
      </c>
      <c r="Q73" s="24">
        <v>60</v>
      </c>
      <c r="R73" s="24">
        <v>82</v>
      </c>
    </row>
    <row r="74" spans="1:18" hidden="1" x14ac:dyDescent="0.25">
      <c r="A74" s="87"/>
      <c r="B74" s="89"/>
      <c r="C74" s="89"/>
      <c r="D74" s="89"/>
      <c r="E74" s="91"/>
      <c r="F74" s="93"/>
      <c r="G74" s="93"/>
      <c r="H74" s="93"/>
      <c r="I74" s="89"/>
      <c r="J74" s="65" t="s">
        <v>38</v>
      </c>
      <c r="K74" s="5"/>
      <c r="L74" s="76">
        <v>15</v>
      </c>
      <c r="M74" s="17"/>
      <c r="N74" s="17"/>
      <c r="O74" s="35" t="s">
        <v>21</v>
      </c>
      <c r="Q74" s="24">
        <v>480</v>
      </c>
      <c r="R74" s="24">
        <f>Q74*R73/Q73</f>
        <v>656</v>
      </c>
    </row>
    <row r="75" spans="1:18" hidden="1" x14ac:dyDescent="0.25">
      <c r="A75" s="87"/>
      <c r="B75" s="89"/>
      <c r="C75" s="89"/>
      <c r="D75" s="89"/>
      <c r="E75" s="91"/>
      <c r="F75" s="93"/>
      <c r="G75" s="93"/>
      <c r="H75" s="93"/>
      <c r="I75" s="89"/>
      <c r="J75" s="65" t="s">
        <v>57</v>
      </c>
      <c r="K75" s="5"/>
      <c r="L75" s="76">
        <v>20</v>
      </c>
      <c r="M75" s="17"/>
      <c r="N75" s="17"/>
      <c r="O75" s="35"/>
    </row>
    <row r="76" spans="1:18" hidden="1" x14ac:dyDescent="0.25">
      <c r="A76" s="87"/>
      <c r="B76" s="89"/>
      <c r="C76" s="89"/>
      <c r="D76" s="89"/>
      <c r="E76" s="91"/>
      <c r="F76" s="93"/>
      <c r="G76" s="93"/>
      <c r="H76" s="93"/>
      <c r="I76" s="89"/>
      <c r="J76" s="65" t="s">
        <v>58</v>
      </c>
      <c r="K76" s="5"/>
      <c r="L76" s="43"/>
      <c r="M76" s="17"/>
      <c r="N76" s="17"/>
      <c r="O76" s="35"/>
    </row>
    <row r="77" spans="1:18" hidden="1" x14ac:dyDescent="0.25">
      <c r="A77" s="87"/>
      <c r="B77" s="89"/>
      <c r="C77" s="89"/>
      <c r="D77" s="89"/>
      <c r="E77" s="91"/>
      <c r="F77" s="93"/>
      <c r="G77" s="93"/>
      <c r="H77" s="93"/>
      <c r="I77" s="89"/>
      <c r="J77" s="42" t="s">
        <v>35</v>
      </c>
      <c r="K77" s="5"/>
      <c r="L77" s="72">
        <v>30</v>
      </c>
      <c r="M77" s="17"/>
      <c r="N77" s="17"/>
      <c r="O77" s="35"/>
    </row>
    <row r="78" spans="1:18" hidden="1" x14ac:dyDescent="0.25">
      <c r="A78" s="87"/>
      <c r="B78" s="89"/>
      <c r="C78" s="89"/>
      <c r="D78" s="89"/>
      <c r="E78" s="91"/>
      <c r="F78" s="93"/>
      <c r="G78" s="93"/>
      <c r="H78" s="93"/>
      <c r="I78" s="89"/>
      <c r="J78" s="64" t="s">
        <v>59</v>
      </c>
      <c r="K78" s="5"/>
      <c r="L78" s="72">
        <v>10</v>
      </c>
      <c r="M78" s="17"/>
      <c r="N78" s="17"/>
      <c r="O78" s="35"/>
    </row>
    <row r="79" spans="1:18" hidden="1" x14ac:dyDescent="0.25">
      <c r="A79" s="87"/>
      <c r="B79" s="89"/>
      <c r="C79" s="89"/>
      <c r="D79" s="89"/>
      <c r="E79" s="91"/>
      <c r="F79" s="93"/>
      <c r="G79" s="93"/>
      <c r="H79" s="93"/>
      <c r="I79" s="89"/>
      <c r="J79" s="64" t="s">
        <v>66</v>
      </c>
      <c r="K79" s="5"/>
      <c r="L79" s="72">
        <v>15</v>
      </c>
      <c r="M79" s="17"/>
      <c r="N79" s="17"/>
      <c r="O79" s="35"/>
    </row>
    <row r="80" spans="1:18" hidden="1" x14ac:dyDescent="0.25">
      <c r="A80" s="87"/>
      <c r="B80" s="89"/>
      <c r="C80" s="89"/>
      <c r="D80" s="89"/>
      <c r="E80" s="91"/>
      <c r="F80" s="93"/>
      <c r="G80" s="93"/>
      <c r="H80" s="93"/>
      <c r="I80" s="89"/>
      <c r="J80" s="64" t="s">
        <v>35</v>
      </c>
      <c r="K80" s="5"/>
      <c r="L80" s="72">
        <v>25</v>
      </c>
      <c r="M80" s="17"/>
      <c r="N80" s="17"/>
      <c r="O80" s="35"/>
    </row>
    <row r="81" spans="1:18" hidden="1" x14ac:dyDescent="0.25">
      <c r="A81" s="87"/>
      <c r="B81" s="89"/>
      <c r="C81" s="89"/>
      <c r="D81" s="89"/>
      <c r="E81" s="91"/>
      <c r="F81" s="93"/>
      <c r="G81" s="93"/>
      <c r="H81" s="93"/>
      <c r="I81" s="89"/>
      <c r="J81" s="64" t="s">
        <v>65</v>
      </c>
      <c r="K81" s="5"/>
      <c r="L81" s="72">
        <v>30</v>
      </c>
      <c r="M81" s="17"/>
      <c r="N81" s="17"/>
      <c r="O81" s="35"/>
    </row>
    <row r="82" spans="1:18" hidden="1" x14ac:dyDescent="0.25">
      <c r="A82" s="87"/>
      <c r="B82" s="89"/>
      <c r="C82" s="89"/>
      <c r="D82" s="89"/>
      <c r="E82" s="91"/>
      <c r="F82" s="93"/>
      <c r="G82" s="93"/>
      <c r="H82" s="93"/>
      <c r="I82" s="89"/>
      <c r="J82" s="5" t="s">
        <v>64</v>
      </c>
      <c r="K82" s="5"/>
      <c r="L82" s="72">
        <v>15</v>
      </c>
      <c r="M82" s="17"/>
      <c r="N82" s="17"/>
      <c r="O82" s="35"/>
      <c r="Q82" s="24">
        <v>32</v>
      </c>
      <c r="R82" s="24" t="e">
        <f>Q82*#REF!/#REF!</f>
        <v>#REF!</v>
      </c>
    </row>
    <row r="83" spans="1:18" ht="15.75" hidden="1" customHeight="1" x14ac:dyDescent="0.25">
      <c r="A83" s="98">
        <v>12</v>
      </c>
      <c r="B83" s="97" t="s">
        <v>69</v>
      </c>
      <c r="C83" s="97"/>
      <c r="D83" s="97" t="s">
        <v>8</v>
      </c>
      <c r="E83" s="96">
        <f>+N83</f>
        <v>0</v>
      </c>
      <c r="F83" s="92">
        <v>2</v>
      </c>
      <c r="G83" s="92">
        <v>2</v>
      </c>
      <c r="H83" s="92">
        <v>100</v>
      </c>
      <c r="I83" s="97">
        <v>80</v>
      </c>
      <c r="J83" s="5" t="s">
        <v>60</v>
      </c>
      <c r="K83" s="5"/>
      <c r="L83" s="72">
        <v>20</v>
      </c>
      <c r="M83" s="17">
        <f>+((100-N83)*O83/100)-SUM(L83:L88)</f>
        <v>350</v>
      </c>
      <c r="N83" s="20">
        <f>C83/(I83*O83/500)%</f>
        <v>0</v>
      </c>
      <c r="O83" s="34">
        <v>460</v>
      </c>
    </row>
    <row r="84" spans="1:18" ht="15.75" hidden="1" customHeight="1" x14ac:dyDescent="0.25">
      <c r="A84" s="98"/>
      <c r="B84" s="97"/>
      <c r="C84" s="97"/>
      <c r="D84" s="97"/>
      <c r="E84" s="96"/>
      <c r="F84" s="93"/>
      <c r="G84" s="93"/>
      <c r="H84" s="93"/>
      <c r="I84" s="97"/>
      <c r="J84" s="5" t="s">
        <v>63</v>
      </c>
      <c r="K84" s="5"/>
      <c r="L84" s="43">
        <v>20</v>
      </c>
      <c r="M84" s="17"/>
      <c r="N84" s="17"/>
      <c r="O84" s="35"/>
    </row>
    <row r="85" spans="1:18" ht="15.75" hidden="1" customHeight="1" x14ac:dyDescent="0.25">
      <c r="A85" s="98"/>
      <c r="B85" s="97"/>
      <c r="C85" s="97"/>
      <c r="D85" s="97"/>
      <c r="E85" s="96"/>
      <c r="F85" s="93"/>
      <c r="G85" s="93"/>
      <c r="H85" s="93"/>
      <c r="I85" s="97"/>
      <c r="J85" s="5" t="s">
        <v>62</v>
      </c>
      <c r="K85" s="5"/>
      <c r="L85" s="71">
        <v>15</v>
      </c>
      <c r="M85" s="17"/>
      <c r="N85" s="17"/>
      <c r="O85" s="35"/>
    </row>
    <row r="86" spans="1:18" ht="15.75" hidden="1" customHeight="1" x14ac:dyDescent="0.25">
      <c r="A86" s="98"/>
      <c r="B86" s="97"/>
      <c r="C86" s="97"/>
      <c r="D86" s="97"/>
      <c r="E86" s="96"/>
      <c r="F86" s="93"/>
      <c r="G86" s="93"/>
      <c r="H86" s="93"/>
      <c r="I86" s="97"/>
      <c r="J86" s="73" t="s">
        <v>57</v>
      </c>
      <c r="K86" s="5"/>
      <c r="L86" s="71">
        <v>15</v>
      </c>
      <c r="M86" s="17"/>
      <c r="N86" s="17"/>
      <c r="O86" s="35"/>
    </row>
    <row r="87" spans="1:18" ht="15.75" hidden="1" customHeight="1" x14ac:dyDescent="0.25">
      <c r="A87" s="98"/>
      <c r="B87" s="97"/>
      <c r="C87" s="97"/>
      <c r="D87" s="97"/>
      <c r="E87" s="96"/>
      <c r="F87" s="93"/>
      <c r="G87" s="93"/>
      <c r="H87" s="93"/>
      <c r="I87" s="97"/>
      <c r="J87" s="73" t="s">
        <v>57</v>
      </c>
      <c r="K87" s="5"/>
      <c r="L87" s="71">
        <v>20</v>
      </c>
      <c r="M87" s="17"/>
      <c r="N87" s="17"/>
      <c r="O87" s="35"/>
    </row>
    <row r="88" spans="1:18" ht="15.75" hidden="1" customHeight="1" x14ac:dyDescent="0.25">
      <c r="A88" s="98"/>
      <c r="B88" s="97"/>
      <c r="C88" s="97"/>
      <c r="D88" s="97"/>
      <c r="E88" s="96"/>
      <c r="F88" s="94"/>
      <c r="G88" s="94"/>
      <c r="H88" s="94"/>
      <c r="I88" s="97"/>
      <c r="J88" s="5" t="s">
        <v>39</v>
      </c>
      <c r="K88" s="5"/>
      <c r="L88" s="71">
        <v>20</v>
      </c>
      <c r="M88" s="17"/>
      <c r="N88" s="17"/>
      <c r="O88" s="35"/>
    </row>
    <row r="89" spans="1:18" x14ac:dyDescent="0.25">
      <c r="A89" s="98">
        <v>13</v>
      </c>
      <c r="B89" s="97" t="s">
        <v>49</v>
      </c>
      <c r="C89" s="97">
        <v>2.9</v>
      </c>
      <c r="D89" s="97" t="s">
        <v>18</v>
      </c>
      <c r="E89" s="96">
        <f>+N89</f>
        <v>52.536231884057969</v>
      </c>
      <c r="F89" s="92">
        <v>1</v>
      </c>
      <c r="G89" s="92">
        <v>1</v>
      </c>
      <c r="H89" s="92">
        <v>12000</v>
      </c>
      <c r="I89" s="97">
        <v>12000</v>
      </c>
      <c r="J89" s="5" t="s">
        <v>64</v>
      </c>
      <c r="K89" s="5"/>
      <c r="L89" s="70">
        <v>130</v>
      </c>
      <c r="M89" s="17">
        <f>+((100-N89)*O89/100)-SUM(L89:L92)</f>
        <v>8.3333333333333712</v>
      </c>
      <c r="N89" s="20">
        <f>C89/(I89*O89/1000000)%</f>
        <v>52.536231884057969</v>
      </c>
      <c r="O89" s="34">
        <v>460</v>
      </c>
    </row>
    <row r="90" spans="1:18" ht="15.75" customHeight="1" x14ac:dyDescent="0.25">
      <c r="A90" s="98"/>
      <c r="B90" s="97"/>
      <c r="C90" s="97"/>
      <c r="D90" s="97"/>
      <c r="E90" s="96"/>
      <c r="F90" s="93"/>
      <c r="G90" s="93"/>
      <c r="H90" s="93"/>
      <c r="I90" s="97"/>
      <c r="J90" s="5" t="s">
        <v>60</v>
      </c>
      <c r="K90" s="5"/>
      <c r="L90" s="76">
        <v>20</v>
      </c>
      <c r="M90" s="17"/>
      <c r="N90" s="17"/>
      <c r="O90" s="35"/>
    </row>
    <row r="91" spans="1:18" x14ac:dyDescent="0.25">
      <c r="A91" s="98"/>
      <c r="B91" s="97"/>
      <c r="C91" s="97"/>
      <c r="D91" s="97"/>
      <c r="E91" s="96"/>
      <c r="F91" s="93"/>
      <c r="G91" s="93"/>
      <c r="H91" s="93"/>
      <c r="I91" s="97"/>
      <c r="J91" s="5" t="s">
        <v>63</v>
      </c>
      <c r="K91" s="5"/>
      <c r="L91" s="76">
        <v>40</v>
      </c>
      <c r="M91" s="17"/>
      <c r="N91" s="17"/>
      <c r="O91" s="35"/>
    </row>
    <row r="92" spans="1:18" ht="15.75" customHeight="1" x14ac:dyDescent="0.25">
      <c r="A92" s="98"/>
      <c r="B92" s="97"/>
      <c r="C92" s="97"/>
      <c r="D92" s="97"/>
      <c r="E92" s="96"/>
      <c r="F92" s="94"/>
      <c r="G92" s="94"/>
      <c r="H92" s="94"/>
      <c r="I92" s="97"/>
      <c r="J92" s="5" t="s">
        <v>62</v>
      </c>
      <c r="K92" s="76"/>
      <c r="L92" s="76">
        <v>20</v>
      </c>
      <c r="M92" s="17"/>
      <c r="N92" s="17"/>
      <c r="O92" s="35"/>
    </row>
    <row r="93" spans="1:18" x14ac:dyDescent="0.25">
      <c r="A93" s="98">
        <v>14</v>
      </c>
      <c r="B93" s="97" t="s">
        <v>50</v>
      </c>
      <c r="C93" s="97">
        <v>2.5</v>
      </c>
      <c r="D93" s="97" t="s">
        <v>18</v>
      </c>
      <c r="E93" s="90">
        <v>52.536231884057969</v>
      </c>
      <c r="F93" s="92">
        <v>1</v>
      </c>
      <c r="G93" s="92">
        <v>1</v>
      </c>
      <c r="H93" s="92">
        <v>12000</v>
      </c>
      <c r="I93" s="97">
        <v>12000</v>
      </c>
      <c r="J93" s="73" t="s">
        <v>57</v>
      </c>
      <c r="K93" s="8"/>
      <c r="L93" s="72">
        <v>150</v>
      </c>
      <c r="M93" s="17">
        <f>+((100-N93)*O93/100)-SUM(L93:L97)</f>
        <v>16.666666666666686</v>
      </c>
      <c r="N93" s="20">
        <f>C93/(I93*O93/1000000)%</f>
        <v>45.289855072463766</v>
      </c>
      <c r="O93" s="34">
        <v>460</v>
      </c>
    </row>
    <row r="94" spans="1:18" x14ac:dyDescent="0.25">
      <c r="A94" s="98"/>
      <c r="B94" s="97"/>
      <c r="C94" s="97"/>
      <c r="D94" s="97"/>
      <c r="E94" s="91"/>
      <c r="F94" s="93"/>
      <c r="G94" s="93"/>
      <c r="H94" s="93"/>
      <c r="I94" s="97"/>
      <c r="J94" s="73" t="s">
        <v>57</v>
      </c>
      <c r="K94" s="8"/>
      <c r="L94" s="72">
        <v>30</v>
      </c>
      <c r="M94" s="17"/>
      <c r="N94" s="20"/>
      <c r="O94" s="34"/>
    </row>
    <row r="95" spans="1:18" x14ac:dyDescent="0.25">
      <c r="A95" s="98"/>
      <c r="B95" s="97"/>
      <c r="C95" s="97"/>
      <c r="D95" s="97"/>
      <c r="E95" s="91"/>
      <c r="F95" s="93"/>
      <c r="G95" s="93"/>
      <c r="H95" s="93"/>
      <c r="I95" s="97"/>
      <c r="J95" s="73" t="s">
        <v>37</v>
      </c>
      <c r="K95" s="8"/>
      <c r="L95" s="72">
        <v>15</v>
      </c>
      <c r="M95" s="17"/>
      <c r="N95" s="20"/>
      <c r="O95" s="34"/>
    </row>
    <row r="96" spans="1:18" x14ac:dyDescent="0.25">
      <c r="A96" s="98"/>
      <c r="B96" s="97"/>
      <c r="C96" s="97"/>
      <c r="D96" s="97"/>
      <c r="E96" s="91"/>
      <c r="F96" s="93"/>
      <c r="G96" s="93"/>
      <c r="H96" s="93"/>
      <c r="I96" s="97"/>
      <c r="J96" s="73" t="s">
        <v>67</v>
      </c>
      <c r="K96" s="8"/>
      <c r="L96" s="72">
        <v>15</v>
      </c>
      <c r="M96" s="17"/>
      <c r="N96" s="20"/>
      <c r="O96" s="34"/>
    </row>
    <row r="97" spans="1:15" x14ac:dyDescent="0.25">
      <c r="A97" s="98"/>
      <c r="B97" s="97"/>
      <c r="C97" s="97"/>
      <c r="D97" s="97"/>
      <c r="E97" s="95"/>
      <c r="F97" s="93"/>
      <c r="G97" s="93"/>
      <c r="H97" s="93"/>
      <c r="I97" s="97"/>
      <c r="J97" s="73" t="s">
        <v>66</v>
      </c>
      <c r="K97" s="8"/>
      <c r="L97" s="72">
        <v>25</v>
      </c>
      <c r="M97" s="17"/>
      <c r="N97" s="20"/>
      <c r="O97" s="34"/>
    </row>
    <row r="98" spans="1:15" x14ac:dyDescent="0.25">
      <c r="A98" s="98">
        <v>15</v>
      </c>
      <c r="B98" s="97" t="s">
        <v>51</v>
      </c>
      <c r="C98" s="97">
        <v>1.3</v>
      </c>
      <c r="D98" s="97" t="s">
        <v>18</v>
      </c>
      <c r="E98" s="96">
        <f>+N98</f>
        <v>23.55072463768116</v>
      </c>
      <c r="F98" s="92">
        <v>2</v>
      </c>
      <c r="G98" s="92">
        <v>1</v>
      </c>
      <c r="H98" s="92">
        <v>12000</v>
      </c>
      <c r="I98" s="97">
        <v>12000</v>
      </c>
      <c r="J98" s="73" t="s">
        <v>58</v>
      </c>
      <c r="K98" s="8"/>
      <c r="L98" s="72">
        <v>330</v>
      </c>
      <c r="M98" s="17">
        <f>+((100-N98)*O98/100)-SUM(L98:L99)</f>
        <v>1.6666666666667425</v>
      </c>
      <c r="N98" s="20">
        <f>C98/(I98*O98/1000000)%</f>
        <v>23.55072463768116</v>
      </c>
      <c r="O98" s="34">
        <v>460</v>
      </c>
    </row>
    <row r="99" spans="1:15" x14ac:dyDescent="0.25">
      <c r="A99" s="98"/>
      <c r="B99" s="97"/>
      <c r="C99" s="97"/>
      <c r="D99" s="97"/>
      <c r="E99" s="96"/>
      <c r="F99" s="93"/>
      <c r="G99" s="93"/>
      <c r="H99" s="93"/>
      <c r="I99" s="97"/>
      <c r="J99" s="73" t="s">
        <v>56</v>
      </c>
      <c r="K99" s="8"/>
      <c r="L99" s="72">
        <v>20</v>
      </c>
      <c r="M99" s="17"/>
      <c r="N99" s="20"/>
      <c r="O99" s="34"/>
    </row>
    <row r="100" spans="1:15" x14ac:dyDescent="0.25">
      <c r="A100" s="98">
        <v>16</v>
      </c>
      <c r="B100" s="97" t="s">
        <v>52</v>
      </c>
      <c r="C100" s="97">
        <v>0.42</v>
      </c>
      <c r="D100" s="97" t="s">
        <v>18</v>
      </c>
      <c r="E100" s="96">
        <f>+N100</f>
        <v>34.567901234567898</v>
      </c>
      <c r="F100" s="92">
        <v>2</v>
      </c>
      <c r="G100" s="92">
        <v>1</v>
      </c>
      <c r="H100" s="92">
        <v>5000</v>
      </c>
      <c r="I100" s="97">
        <v>4500</v>
      </c>
      <c r="J100" s="73" t="s">
        <v>65</v>
      </c>
      <c r="K100" s="8"/>
      <c r="L100" s="72">
        <v>130</v>
      </c>
      <c r="M100" s="17">
        <f>+((100-N100)*O100/100)-SUM(L100:L102)</f>
        <v>6.6666666666666856</v>
      </c>
      <c r="N100" s="20">
        <f>C100/(I100*O100/1000000)%</f>
        <v>34.567901234567898</v>
      </c>
      <c r="O100" s="34">
        <v>270</v>
      </c>
    </row>
    <row r="101" spans="1:15" x14ac:dyDescent="0.25">
      <c r="A101" s="98"/>
      <c r="B101" s="97"/>
      <c r="C101" s="97"/>
      <c r="D101" s="97"/>
      <c r="E101" s="96"/>
      <c r="F101" s="93"/>
      <c r="G101" s="93"/>
      <c r="H101" s="93"/>
      <c r="I101" s="97"/>
      <c r="J101" s="73" t="s">
        <v>59</v>
      </c>
      <c r="K101" s="8"/>
      <c r="L101" s="72">
        <v>40</v>
      </c>
      <c r="M101" s="17"/>
      <c r="N101" s="20"/>
      <c r="O101" s="34"/>
    </row>
    <row r="102" spans="1:15" ht="34.5" customHeight="1" x14ac:dyDescent="0.25">
      <c r="A102" s="98"/>
      <c r="B102" s="97"/>
      <c r="C102" s="97"/>
      <c r="D102" s="97"/>
      <c r="E102" s="96"/>
      <c r="F102" s="94"/>
      <c r="G102" s="94"/>
      <c r="H102" s="94"/>
      <c r="I102" s="97"/>
      <c r="J102" s="73" t="s">
        <v>35</v>
      </c>
      <c r="K102" s="8"/>
      <c r="L102" s="72"/>
      <c r="M102" s="17"/>
      <c r="N102" s="20"/>
      <c r="O102" s="34"/>
    </row>
    <row r="103" spans="1:15" x14ac:dyDescent="0.25">
      <c r="A103" s="98">
        <v>17</v>
      </c>
      <c r="B103" s="97" t="s">
        <v>53</v>
      </c>
      <c r="C103" s="97">
        <v>0.92400000000000004</v>
      </c>
      <c r="D103" s="97" t="s">
        <v>18</v>
      </c>
      <c r="E103" s="96">
        <f>+N103</f>
        <v>47.826086956521742</v>
      </c>
      <c r="F103" s="92">
        <v>1</v>
      </c>
      <c r="G103" s="92">
        <v>1</v>
      </c>
      <c r="H103" s="92">
        <v>4500</v>
      </c>
      <c r="I103" s="97">
        <v>4200</v>
      </c>
      <c r="J103" s="73" t="s">
        <v>64</v>
      </c>
      <c r="K103" s="7"/>
      <c r="L103" s="11">
        <v>25</v>
      </c>
      <c r="M103" s="17">
        <f>+((100-N103)*O103/100)-SUM(L103:L106)</f>
        <v>35</v>
      </c>
      <c r="N103" s="20">
        <f>C103/(I103*O103/1000000)%</f>
        <v>47.826086956521742</v>
      </c>
      <c r="O103" s="34">
        <v>460</v>
      </c>
    </row>
    <row r="104" spans="1:15" x14ac:dyDescent="0.25">
      <c r="A104" s="98"/>
      <c r="B104" s="97"/>
      <c r="C104" s="97"/>
      <c r="D104" s="97"/>
      <c r="E104" s="96"/>
      <c r="F104" s="93"/>
      <c r="G104" s="93"/>
      <c r="H104" s="93"/>
      <c r="I104" s="97"/>
      <c r="J104" s="73" t="s">
        <v>64</v>
      </c>
      <c r="K104" s="7"/>
      <c r="L104" s="72">
        <v>90</v>
      </c>
      <c r="M104" s="17"/>
      <c r="N104" s="20"/>
      <c r="O104" s="34"/>
    </row>
    <row r="105" spans="1:15" x14ac:dyDescent="0.25">
      <c r="A105" s="98"/>
      <c r="B105" s="97"/>
      <c r="C105" s="97"/>
      <c r="D105" s="97"/>
      <c r="E105" s="96"/>
      <c r="F105" s="93"/>
      <c r="G105" s="93"/>
      <c r="H105" s="93"/>
      <c r="I105" s="97"/>
      <c r="J105" s="73" t="s">
        <v>60</v>
      </c>
      <c r="K105" s="7"/>
      <c r="L105" s="72">
        <v>60</v>
      </c>
      <c r="M105" s="17"/>
      <c r="N105" s="20"/>
      <c r="O105" s="34"/>
    </row>
    <row r="106" spans="1:15" ht="15.75" customHeight="1" x14ac:dyDescent="0.25">
      <c r="A106" s="98"/>
      <c r="B106" s="97"/>
      <c r="C106" s="97"/>
      <c r="D106" s="97"/>
      <c r="E106" s="96"/>
      <c r="F106" s="94"/>
      <c r="G106" s="94"/>
      <c r="H106" s="94"/>
      <c r="I106" s="97"/>
      <c r="J106" s="73" t="s">
        <v>61</v>
      </c>
      <c r="K106" s="7"/>
      <c r="L106" s="72">
        <v>30</v>
      </c>
      <c r="M106" s="17"/>
      <c r="N106" s="17"/>
      <c r="O106" s="35"/>
    </row>
    <row r="107" spans="1:15" ht="15.75" customHeight="1" x14ac:dyDescent="0.25">
      <c r="A107" s="98">
        <v>18</v>
      </c>
      <c r="B107" s="97"/>
      <c r="C107" s="97"/>
      <c r="D107" s="97" t="s">
        <v>18</v>
      </c>
      <c r="E107" s="96">
        <f>+N107</f>
        <v>0</v>
      </c>
      <c r="F107" s="92">
        <v>2</v>
      </c>
      <c r="G107" s="92">
        <v>1</v>
      </c>
      <c r="H107" s="92">
        <v>3000</v>
      </c>
      <c r="I107" s="97">
        <v>2800</v>
      </c>
      <c r="J107" s="5"/>
      <c r="K107" s="5"/>
      <c r="L107" s="113"/>
      <c r="M107" s="21">
        <f>+((100-N107)*O107/100)-SUM(L107:L111)</f>
        <v>480</v>
      </c>
      <c r="N107" s="20">
        <f>C107/(I107*O107/1000000)%</f>
        <v>0</v>
      </c>
      <c r="O107" s="34">
        <v>480</v>
      </c>
    </row>
    <row r="108" spans="1:15" ht="15.75" customHeight="1" x14ac:dyDescent="0.25">
      <c r="A108" s="98"/>
      <c r="B108" s="97"/>
      <c r="C108" s="97"/>
      <c r="D108" s="97"/>
      <c r="E108" s="96"/>
      <c r="F108" s="93"/>
      <c r="G108" s="93"/>
      <c r="H108" s="93"/>
      <c r="I108" s="97"/>
      <c r="J108" s="5"/>
      <c r="K108" s="5"/>
      <c r="L108" s="114"/>
      <c r="M108" s="17"/>
      <c r="N108" s="17"/>
      <c r="O108" s="35"/>
    </row>
    <row r="109" spans="1:15" ht="15.75" customHeight="1" x14ac:dyDescent="0.25">
      <c r="A109" s="98"/>
      <c r="B109" s="97"/>
      <c r="C109" s="97"/>
      <c r="D109" s="97"/>
      <c r="E109" s="96"/>
      <c r="F109" s="93"/>
      <c r="G109" s="93"/>
      <c r="H109" s="93"/>
      <c r="I109" s="97"/>
      <c r="J109" s="5"/>
      <c r="K109" s="5"/>
      <c r="L109" s="76"/>
      <c r="M109" s="17"/>
      <c r="N109" s="17"/>
      <c r="O109" s="35"/>
    </row>
    <row r="110" spans="1:15" ht="15.75" customHeight="1" x14ac:dyDescent="0.25">
      <c r="A110" s="98"/>
      <c r="B110" s="97"/>
      <c r="C110" s="97"/>
      <c r="D110" s="97"/>
      <c r="E110" s="96"/>
      <c r="F110" s="93"/>
      <c r="G110" s="93"/>
      <c r="H110" s="93"/>
      <c r="I110" s="97"/>
      <c r="J110" s="5"/>
      <c r="K110" s="5"/>
      <c r="L110" s="76"/>
      <c r="M110" s="17"/>
      <c r="N110" s="17"/>
      <c r="O110" s="35"/>
    </row>
    <row r="111" spans="1:15" ht="15.75" customHeight="1" x14ac:dyDescent="0.25">
      <c r="A111" s="98"/>
      <c r="B111" s="97"/>
      <c r="C111" s="97"/>
      <c r="D111" s="97"/>
      <c r="E111" s="96"/>
      <c r="F111" s="94"/>
      <c r="G111" s="94"/>
      <c r="H111" s="94"/>
      <c r="I111" s="97"/>
      <c r="J111" s="5"/>
      <c r="K111" s="5"/>
      <c r="L111" s="76"/>
      <c r="M111" s="17"/>
      <c r="N111" s="17"/>
      <c r="O111" s="35"/>
    </row>
    <row r="112" spans="1:15" ht="18.75" customHeight="1" x14ac:dyDescent="0.25">
      <c r="A112" s="115">
        <v>19</v>
      </c>
      <c r="B112" s="88"/>
      <c r="C112" s="88"/>
      <c r="D112" s="88" t="s">
        <v>18</v>
      </c>
      <c r="E112" s="90">
        <f>+N112</f>
        <v>0</v>
      </c>
      <c r="F112" s="92">
        <v>2</v>
      </c>
      <c r="G112" s="92">
        <v>1</v>
      </c>
      <c r="H112" s="92">
        <v>2100</v>
      </c>
      <c r="I112" s="88">
        <v>1900</v>
      </c>
      <c r="J112" s="5"/>
      <c r="K112" s="76"/>
      <c r="L112" s="76"/>
      <c r="M112" s="17">
        <f>+((100-N112)*O112/100)-SUM(L112:L115)</f>
        <v>460</v>
      </c>
      <c r="N112" s="20">
        <f>C112/(I112*O112/1000000)%</f>
        <v>0</v>
      </c>
      <c r="O112" s="35">
        <v>460</v>
      </c>
    </row>
    <row r="113" spans="1:15" ht="69.75" customHeight="1" x14ac:dyDescent="0.25">
      <c r="A113" s="116"/>
      <c r="B113" s="89"/>
      <c r="C113" s="89"/>
      <c r="D113" s="89"/>
      <c r="E113" s="91"/>
      <c r="F113" s="93"/>
      <c r="G113" s="93"/>
      <c r="H113" s="93"/>
      <c r="I113" s="89"/>
      <c r="J113" s="5"/>
      <c r="K113" s="5"/>
      <c r="L113" s="76"/>
      <c r="M113" s="17"/>
      <c r="N113" s="17"/>
      <c r="O113" s="35"/>
    </row>
    <row r="114" spans="1:15" ht="28.5" customHeight="1" x14ac:dyDescent="0.25">
      <c r="A114" s="116"/>
      <c r="B114" s="89"/>
      <c r="C114" s="89"/>
      <c r="D114" s="89"/>
      <c r="E114" s="91"/>
      <c r="F114" s="93"/>
      <c r="G114" s="93"/>
      <c r="H114" s="93"/>
      <c r="I114" s="89"/>
      <c r="J114" s="5"/>
      <c r="K114" s="5"/>
      <c r="L114" s="76"/>
      <c r="M114" s="17"/>
      <c r="N114" s="17"/>
      <c r="O114" s="35"/>
    </row>
    <row r="115" spans="1:15" ht="15.75" customHeight="1" x14ac:dyDescent="0.25">
      <c r="A115" s="117"/>
      <c r="B115" s="99"/>
      <c r="C115" s="99"/>
      <c r="D115" s="99"/>
      <c r="E115" s="95"/>
      <c r="F115" s="94"/>
      <c r="G115" s="94"/>
      <c r="H115" s="94"/>
      <c r="I115" s="99"/>
      <c r="J115" s="5"/>
      <c r="K115" s="5"/>
      <c r="L115" s="76"/>
      <c r="M115" s="17"/>
      <c r="N115" s="17"/>
      <c r="O115" s="35"/>
    </row>
    <row r="116" spans="1:15" ht="15.75" customHeight="1" x14ac:dyDescent="0.25">
      <c r="A116" s="75">
        <v>20</v>
      </c>
      <c r="B116" s="68"/>
      <c r="C116" s="68"/>
      <c r="D116" s="68" t="s">
        <v>18</v>
      </c>
      <c r="E116" s="69">
        <f>+N116</f>
        <v>0</v>
      </c>
      <c r="F116" s="74">
        <v>2</v>
      </c>
      <c r="G116" s="74">
        <v>1</v>
      </c>
      <c r="H116" s="74">
        <v>2100</v>
      </c>
      <c r="I116" s="68">
        <v>1900</v>
      </c>
      <c r="J116" s="5"/>
      <c r="K116" s="5"/>
      <c r="L116" s="76"/>
      <c r="M116" s="17">
        <f>+((100-N116)*O116/100)-SUM(L116:L116)</f>
        <v>460</v>
      </c>
      <c r="N116" s="20">
        <f>C116/(I116*O116/1000000)%</f>
        <v>0</v>
      </c>
      <c r="O116" s="34">
        <v>460</v>
      </c>
    </row>
    <row r="117" spans="1:15" s="25" customFormat="1" x14ac:dyDescent="0.25">
      <c r="A117" s="100" t="s">
        <v>10</v>
      </c>
      <c r="B117" s="100"/>
      <c r="C117" s="9">
        <v>11.263999999999999</v>
      </c>
      <c r="D117" s="10" t="s">
        <v>9</v>
      </c>
      <c r="E117" s="138" t="s">
        <v>62</v>
      </c>
      <c r="F117" s="101"/>
      <c r="G117" s="101"/>
      <c r="H117" s="101"/>
      <c r="I117" s="101"/>
      <c r="J117" s="101"/>
      <c r="K117" s="101"/>
      <c r="L117" s="102"/>
      <c r="M117" s="27"/>
      <c r="N117" s="27"/>
      <c r="O117" s="37"/>
    </row>
    <row r="118" spans="1:15" s="25" customFormat="1" ht="32.25" customHeight="1" x14ac:dyDescent="0.25">
      <c r="A118" s="100" t="s">
        <v>11</v>
      </c>
      <c r="B118" s="100"/>
      <c r="C118" s="9">
        <v>8.0440000000000005</v>
      </c>
      <c r="D118" s="10" t="s">
        <v>9</v>
      </c>
      <c r="E118" s="103"/>
      <c r="F118" s="104"/>
      <c r="G118" s="104"/>
      <c r="H118" s="104"/>
      <c r="I118" s="104"/>
      <c r="J118" s="104"/>
      <c r="K118" s="104"/>
      <c r="L118" s="105"/>
      <c r="M118" s="27"/>
      <c r="N118" s="27"/>
      <c r="O118" s="37"/>
    </row>
    <row r="119" spans="1:15" s="25" customFormat="1" ht="28.5" customHeight="1" x14ac:dyDescent="0.25">
      <c r="A119" s="106" t="s">
        <v>12</v>
      </c>
      <c r="B119" s="107"/>
      <c r="C119" s="108"/>
      <c r="D119" s="109"/>
      <c r="E119" s="110"/>
      <c r="F119" s="110"/>
      <c r="G119" s="110"/>
      <c r="H119" s="110"/>
      <c r="I119" s="110"/>
      <c r="J119" s="111"/>
      <c r="K119" s="139" t="s">
        <v>31</v>
      </c>
      <c r="L119" s="112"/>
      <c r="M119" s="27"/>
      <c r="N119" s="27"/>
      <c r="O119" s="37"/>
    </row>
    <row r="120" spans="1:15" s="25" customFormat="1" x14ac:dyDescent="0.25">
      <c r="A120" s="106" t="s">
        <v>16</v>
      </c>
      <c r="B120" s="107"/>
      <c r="C120" s="108"/>
      <c r="D120" s="124">
        <v>12</v>
      </c>
      <c r="E120" s="125"/>
      <c r="F120" s="125"/>
      <c r="G120" s="125"/>
      <c r="H120" s="125"/>
      <c r="I120" s="125"/>
      <c r="J120" s="126"/>
      <c r="K120" s="127" t="s">
        <v>30</v>
      </c>
      <c r="L120" s="128"/>
      <c r="M120" s="27"/>
      <c r="N120" s="27"/>
      <c r="O120" s="37"/>
    </row>
    <row r="121" spans="1:15" s="25" customFormat="1" x14ac:dyDescent="0.25">
      <c r="A121" s="129" t="s">
        <v>13</v>
      </c>
      <c r="B121" s="130"/>
      <c r="C121" s="131"/>
      <c r="D121" s="132" t="s">
        <v>14</v>
      </c>
      <c r="E121" s="133"/>
      <c r="F121" s="133"/>
      <c r="G121" s="133"/>
      <c r="H121" s="133"/>
      <c r="I121" s="133"/>
      <c r="J121" s="134"/>
      <c r="K121" s="135" t="s">
        <v>25</v>
      </c>
      <c r="L121" s="136"/>
      <c r="M121" s="27"/>
      <c r="N121" s="27"/>
      <c r="O121" s="37"/>
    </row>
    <row r="122" spans="1:15" s="25" customFormat="1" ht="16.5" thickBot="1" x14ac:dyDescent="0.3">
      <c r="A122" s="118" t="s">
        <v>23</v>
      </c>
      <c r="B122" s="119"/>
      <c r="C122" s="120"/>
      <c r="D122" s="121" t="s">
        <v>22</v>
      </c>
      <c r="E122" s="121"/>
      <c r="F122" s="121"/>
      <c r="G122" s="121"/>
      <c r="H122" s="121"/>
      <c r="I122" s="121"/>
      <c r="J122" s="121"/>
      <c r="K122" s="122"/>
      <c r="L122" s="123"/>
      <c r="M122" s="38"/>
      <c r="N122" s="38"/>
      <c r="O122" s="39"/>
    </row>
    <row r="141" spans="1:15" x14ac:dyDescent="0.25">
      <c r="A141" s="24"/>
      <c r="F141" s="24">
        <f>85*42</f>
        <v>3570</v>
      </c>
      <c r="L141" s="24"/>
      <c r="M141" s="24"/>
      <c r="N141" s="24"/>
      <c r="O141" s="24"/>
    </row>
    <row r="153" spans="1:15" x14ac:dyDescent="0.25">
      <c r="A153" s="24"/>
      <c r="J153" s="24">
        <f>80*42</f>
        <v>3360</v>
      </c>
      <c r="L153" s="24"/>
      <c r="M153" s="24"/>
      <c r="N153" s="24"/>
      <c r="O153" s="24"/>
    </row>
  </sheetData>
  <mergeCells count="190">
    <mergeCell ref="A122:C122"/>
    <mergeCell ref="D122:J122"/>
    <mergeCell ref="K122:L122"/>
    <mergeCell ref="A120:C120"/>
    <mergeCell ref="D120:J120"/>
    <mergeCell ref="K120:L120"/>
    <mergeCell ref="A121:C121"/>
    <mergeCell ref="D121:J121"/>
    <mergeCell ref="K121:L121"/>
    <mergeCell ref="I112:I115"/>
    <mergeCell ref="A117:B117"/>
    <mergeCell ref="E117:L118"/>
    <mergeCell ref="A118:B118"/>
    <mergeCell ref="A119:C119"/>
    <mergeCell ref="D119:J119"/>
    <mergeCell ref="K119:L119"/>
    <mergeCell ref="I107:I111"/>
    <mergeCell ref="L107:L108"/>
    <mergeCell ref="A112:A115"/>
    <mergeCell ref="B112:B115"/>
    <mergeCell ref="C112:C115"/>
    <mergeCell ref="D112:D115"/>
    <mergeCell ref="E112:E115"/>
    <mergeCell ref="F112:F115"/>
    <mergeCell ref="G112:G115"/>
    <mergeCell ref="H112:H115"/>
    <mergeCell ref="H103:H106"/>
    <mergeCell ref="I103:I106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G100:G102"/>
    <mergeCell ref="H100:H102"/>
    <mergeCell ref="I100:I102"/>
    <mergeCell ref="A103:A106"/>
    <mergeCell ref="B103:B106"/>
    <mergeCell ref="C103:C106"/>
    <mergeCell ref="D103:D106"/>
    <mergeCell ref="E103:E106"/>
    <mergeCell ref="F103:F106"/>
    <mergeCell ref="G103:G106"/>
    <mergeCell ref="A100:A102"/>
    <mergeCell ref="B100:B102"/>
    <mergeCell ref="C100:C102"/>
    <mergeCell ref="D100:D102"/>
    <mergeCell ref="E100:E102"/>
    <mergeCell ref="F100:F102"/>
    <mergeCell ref="I93:I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H89:H92"/>
    <mergeCell ref="I89:I92"/>
    <mergeCell ref="A93:A97"/>
    <mergeCell ref="B93:B97"/>
    <mergeCell ref="C93:C97"/>
    <mergeCell ref="D93:D97"/>
    <mergeCell ref="E93:E97"/>
    <mergeCell ref="F93:F97"/>
    <mergeCell ref="G93:G97"/>
    <mergeCell ref="H93:H97"/>
    <mergeCell ref="G83:G88"/>
    <mergeCell ref="H83:H88"/>
    <mergeCell ref="I83:I88"/>
    <mergeCell ref="A89:A92"/>
    <mergeCell ref="B89:B92"/>
    <mergeCell ref="C89:C92"/>
    <mergeCell ref="D89:D92"/>
    <mergeCell ref="E89:E92"/>
    <mergeCell ref="F89:F92"/>
    <mergeCell ref="G89:G92"/>
    <mergeCell ref="A83:A88"/>
    <mergeCell ref="B83:B88"/>
    <mergeCell ref="C83:C88"/>
    <mergeCell ref="D83:D88"/>
    <mergeCell ref="E83:E88"/>
    <mergeCell ref="F83:F88"/>
    <mergeCell ref="I66:I72"/>
    <mergeCell ref="A73:A82"/>
    <mergeCell ref="B73:B82"/>
    <mergeCell ref="C73:C82"/>
    <mergeCell ref="D73:D82"/>
    <mergeCell ref="E73:E82"/>
    <mergeCell ref="F73:F82"/>
    <mergeCell ref="G73:G82"/>
    <mergeCell ref="H73:H82"/>
    <mergeCell ref="I73:I82"/>
    <mergeCell ref="H64:H65"/>
    <mergeCell ref="I64:I65"/>
    <mergeCell ref="A66:A72"/>
    <mergeCell ref="B66:B72"/>
    <mergeCell ref="C66:C72"/>
    <mergeCell ref="D66:D72"/>
    <mergeCell ref="E66:E72"/>
    <mergeCell ref="F66:F72"/>
    <mergeCell ref="G66:G72"/>
    <mergeCell ref="H66:H72"/>
    <mergeCell ref="G55:G63"/>
    <mergeCell ref="H55:H63"/>
    <mergeCell ref="I55:I63"/>
    <mergeCell ref="A64:A65"/>
    <mergeCell ref="B64:B65"/>
    <mergeCell ref="C64:C65"/>
    <mergeCell ref="D64:D65"/>
    <mergeCell ref="E64:E65"/>
    <mergeCell ref="F64:F65"/>
    <mergeCell ref="G64:G65"/>
    <mergeCell ref="A55:A63"/>
    <mergeCell ref="B55:B63"/>
    <mergeCell ref="C55:C63"/>
    <mergeCell ref="D55:D63"/>
    <mergeCell ref="E55:E63"/>
    <mergeCell ref="F55:F63"/>
    <mergeCell ref="I42:I50"/>
    <mergeCell ref="A51:A54"/>
    <mergeCell ref="B51:B54"/>
    <mergeCell ref="C51:C54"/>
    <mergeCell ref="D51:D54"/>
    <mergeCell ref="E51:E54"/>
    <mergeCell ref="F51:F54"/>
    <mergeCell ref="G51:G54"/>
    <mergeCell ref="H51:H54"/>
    <mergeCell ref="I51:I54"/>
    <mergeCell ref="H37:H41"/>
    <mergeCell ref="I37:I41"/>
    <mergeCell ref="A42:A50"/>
    <mergeCell ref="B42:B50"/>
    <mergeCell ref="C42:C50"/>
    <mergeCell ref="D42:D50"/>
    <mergeCell ref="E42:E50"/>
    <mergeCell ref="F42:F50"/>
    <mergeCell ref="G42:G50"/>
    <mergeCell ref="H42:H50"/>
    <mergeCell ref="G26:G36"/>
    <mergeCell ref="H26:H36"/>
    <mergeCell ref="I26:I36"/>
    <mergeCell ref="A37:A41"/>
    <mergeCell ref="B37:B41"/>
    <mergeCell ref="C37:C41"/>
    <mergeCell ref="D37:D41"/>
    <mergeCell ref="E37:E41"/>
    <mergeCell ref="F37:F41"/>
    <mergeCell ref="G37:G41"/>
    <mergeCell ref="A26:A36"/>
    <mergeCell ref="B26:B36"/>
    <mergeCell ref="C26:C36"/>
    <mergeCell ref="D26:D36"/>
    <mergeCell ref="E26:E36"/>
    <mergeCell ref="F26:F36"/>
    <mergeCell ref="I10:I16"/>
    <mergeCell ref="A17:A25"/>
    <mergeCell ref="B17:B25"/>
    <mergeCell ref="C17:C25"/>
    <mergeCell ref="D17:D25"/>
    <mergeCell ref="E17:E25"/>
    <mergeCell ref="F17:F25"/>
    <mergeCell ref="G17:G25"/>
    <mergeCell ref="H17:H25"/>
    <mergeCell ref="I17:I25"/>
    <mergeCell ref="H4:H9"/>
    <mergeCell ref="I4:I9"/>
    <mergeCell ref="A10:A16"/>
    <mergeCell ref="B10:B16"/>
    <mergeCell ref="C10:C16"/>
    <mergeCell ref="D10:D16"/>
    <mergeCell ref="E10:E16"/>
    <mergeCell ref="F10:F16"/>
    <mergeCell ref="G10:G16"/>
    <mergeCell ref="H10:H16"/>
    <mergeCell ref="A1:L1"/>
    <mergeCell ref="C2:I2"/>
    <mergeCell ref="J2:L2"/>
    <mergeCell ref="A4:A9"/>
    <mergeCell ref="B4:B9"/>
    <mergeCell ref="C4:C9"/>
    <mergeCell ref="D4:D9"/>
    <mergeCell ref="E4:E9"/>
    <mergeCell ref="F4:F9"/>
    <mergeCell ref="G4:G9"/>
  </mergeCells>
  <conditionalFormatting sqref="M17:M24 M26:M31 M83 M89 M107 M66 M116 M93:M105 M37:M63 M4:M10">
    <cfRule type="cellIs" dxfId="19" priority="4" operator="greaterThan">
      <formula>10</formula>
    </cfRule>
  </conditionalFormatting>
  <conditionalFormatting sqref="M64:M65">
    <cfRule type="cellIs" dxfId="18" priority="3" operator="greaterThan">
      <formula>10</formula>
    </cfRule>
  </conditionalFormatting>
  <conditionalFormatting sqref="M73">
    <cfRule type="cellIs" dxfId="17" priority="2" operator="greaterThan">
      <formula>10</formula>
    </cfRule>
  </conditionalFormatting>
  <conditionalFormatting sqref="M112">
    <cfRule type="cellIs" dxfId="16" priority="1" operator="greaterThan">
      <formula>10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opLeftCell="A18" workbookViewId="0">
      <selection activeCell="N40" sqref="N40"/>
    </sheetView>
  </sheetViews>
  <sheetFormatPr defaultRowHeight="15" x14ac:dyDescent="0.25"/>
  <sheetData>
    <row r="1" spans="1:15" ht="47.25" x14ac:dyDescent="0.25">
      <c r="A1" s="33" t="s">
        <v>1</v>
      </c>
      <c r="B1" s="41" t="s">
        <v>2</v>
      </c>
      <c r="C1" s="41" t="s">
        <v>3</v>
      </c>
      <c r="D1" s="66" t="s">
        <v>4</v>
      </c>
      <c r="E1" s="66" t="s">
        <v>19</v>
      </c>
      <c r="F1" s="66" t="s">
        <v>54</v>
      </c>
      <c r="G1" s="66" t="s">
        <v>32</v>
      </c>
      <c r="H1" s="66" t="s">
        <v>33</v>
      </c>
      <c r="I1" s="41" t="s">
        <v>20</v>
      </c>
      <c r="J1" s="66" t="s">
        <v>5</v>
      </c>
      <c r="K1" s="66" t="s">
        <v>6</v>
      </c>
      <c r="L1" s="13" t="s">
        <v>7</v>
      </c>
      <c r="M1" s="19" t="s">
        <v>28</v>
      </c>
      <c r="N1" s="18" t="s">
        <v>26</v>
      </c>
      <c r="O1" s="32" t="s">
        <v>27</v>
      </c>
    </row>
    <row r="2" spans="1:15" ht="15.75" x14ac:dyDescent="0.25">
      <c r="A2" s="140">
        <v>1</v>
      </c>
      <c r="B2" s="141" t="s">
        <v>43</v>
      </c>
      <c r="C2" s="141">
        <v>64</v>
      </c>
      <c r="D2" s="141" t="s">
        <v>40</v>
      </c>
      <c r="E2" s="142">
        <f>+N2</f>
        <v>0</v>
      </c>
      <c r="F2" s="143">
        <v>2</v>
      </c>
      <c r="G2" s="143">
        <v>1</v>
      </c>
      <c r="H2" s="143">
        <v>300</v>
      </c>
      <c r="I2" s="141">
        <v>300</v>
      </c>
      <c r="J2" s="5" t="s">
        <v>34</v>
      </c>
      <c r="K2" s="5"/>
      <c r="L2" s="76">
        <v>100</v>
      </c>
    </row>
    <row r="3" spans="1:15" ht="15.75" x14ac:dyDescent="0.25">
      <c r="A3" s="140">
        <v>1</v>
      </c>
      <c r="B3" s="141" t="s">
        <v>43</v>
      </c>
      <c r="C3" s="141">
        <v>64</v>
      </c>
      <c r="D3" s="141" t="s">
        <v>40</v>
      </c>
      <c r="E3" s="142">
        <f t="shared" ref="E3:E7" si="0">+N3</f>
        <v>0</v>
      </c>
      <c r="F3" s="143">
        <v>2</v>
      </c>
      <c r="G3" s="143">
        <v>1</v>
      </c>
      <c r="H3" s="143">
        <v>300</v>
      </c>
      <c r="I3" s="141">
        <v>300</v>
      </c>
      <c r="J3" s="5" t="s">
        <v>35</v>
      </c>
      <c r="K3" s="5"/>
      <c r="L3" s="14">
        <v>25</v>
      </c>
    </row>
    <row r="4" spans="1:15" ht="15.75" x14ac:dyDescent="0.25">
      <c r="A4" s="140">
        <v>1</v>
      </c>
      <c r="B4" s="141" t="s">
        <v>43</v>
      </c>
      <c r="C4" s="141">
        <v>64</v>
      </c>
      <c r="D4" s="141" t="s">
        <v>40</v>
      </c>
      <c r="E4" s="142">
        <f t="shared" si="0"/>
        <v>0</v>
      </c>
      <c r="F4" s="143">
        <v>2</v>
      </c>
      <c r="G4" s="143">
        <v>1</v>
      </c>
      <c r="H4" s="143">
        <v>300</v>
      </c>
      <c r="I4" s="141">
        <v>300</v>
      </c>
      <c r="J4" s="5" t="s">
        <v>38</v>
      </c>
      <c r="K4" s="5"/>
      <c r="L4" s="14">
        <v>15</v>
      </c>
    </row>
    <row r="5" spans="1:15" ht="15.75" x14ac:dyDescent="0.25">
      <c r="A5" s="140">
        <v>1</v>
      </c>
      <c r="B5" s="141" t="s">
        <v>43</v>
      </c>
      <c r="C5" s="141">
        <v>64</v>
      </c>
      <c r="D5" s="141" t="s">
        <v>40</v>
      </c>
      <c r="E5" s="142">
        <f t="shared" si="0"/>
        <v>0</v>
      </c>
      <c r="F5" s="143">
        <v>2</v>
      </c>
      <c r="G5" s="143">
        <v>1</v>
      </c>
      <c r="H5" s="143">
        <v>300</v>
      </c>
      <c r="I5" s="141">
        <v>300</v>
      </c>
      <c r="J5" s="5" t="s">
        <v>39</v>
      </c>
      <c r="K5" s="5"/>
      <c r="L5" s="14">
        <v>15</v>
      </c>
    </row>
    <row r="6" spans="1:15" ht="15.75" x14ac:dyDescent="0.25">
      <c r="A6" s="140">
        <v>1</v>
      </c>
      <c r="B6" s="141" t="s">
        <v>43</v>
      </c>
      <c r="C6" s="141">
        <v>64</v>
      </c>
      <c r="D6" s="141" t="s">
        <v>40</v>
      </c>
      <c r="E6" s="142">
        <f t="shared" si="0"/>
        <v>0</v>
      </c>
      <c r="F6" s="143">
        <v>2</v>
      </c>
      <c r="G6" s="143">
        <v>1</v>
      </c>
      <c r="H6" s="143">
        <v>300</v>
      </c>
      <c r="I6" s="141">
        <v>300</v>
      </c>
      <c r="J6" s="5" t="s">
        <v>36</v>
      </c>
      <c r="K6" s="5"/>
      <c r="L6" s="14">
        <v>20</v>
      </c>
    </row>
    <row r="7" spans="1:15" ht="15.75" x14ac:dyDescent="0.25">
      <c r="A7" s="140">
        <v>1</v>
      </c>
      <c r="B7" s="141" t="s">
        <v>43</v>
      </c>
      <c r="C7" s="141">
        <v>64</v>
      </c>
      <c r="D7" s="141" t="s">
        <v>40</v>
      </c>
      <c r="E7" s="142">
        <f t="shared" si="0"/>
        <v>0</v>
      </c>
      <c r="F7" s="143">
        <v>2</v>
      </c>
      <c r="G7" s="143">
        <v>1</v>
      </c>
      <c r="H7" s="143">
        <v>300</v>
      </c>
      <c r="I7" s="141">
        <v>300</v>
      </c>
      <c r="J7" s="1" t="s">
        <v>37</v>
      </c>
      <c r="K7" s="1"/>
      <c r="L7" s="2">
        <v>20</v>
      </c>
    </row>
    <row r="8" spans="1:15" ht="15.75" x14ac:dyDescent="0.25">
      <c r="A8" s="140">
        <v>2</v>
      </c>
      <c r="B8" s="141"/>
      <c r="C8" s="141"/>
      <c r="D8" s="141"/>
      <c r="E8" s="142">
        <f>+N8</f>
        <v>0</v>
      </c>
      <c r="F8" s="143">
        <v>2</v>
      </c>
      <c r="G8" s="143">
        <v>1</v>
      </c>
      <c r="H8" s="143">
        <v>350</v>
      </c>
      <c r="I8" s="141">
        <v>400</v>
      </c>
      <c r="J8" s="5"/>
      <c r="K8" s="5"/>
      <c r="L8" s="14"/>
    </row>
    <row r="9" spans="1:15" ht="15.75" x14ac:dyDescent="0.25">
      <c r="A9" s="140">
        <v>2</v>
      </c>
      <c r="B9" s="141"/>
      <c r="C9" s="141"/>
      <c r="D9" s="141"/>
      <c r="E9" s="142">
        <f t="shared" ref="E9:E14" si="1">+N9</f>
        <v>0</v>
      </c>
      <c r="F9" s="143">
        <v>2</v>
      </c>
      <c r="G9" s="143">
        <v>1</v>
      </c>
      <c r="H9" s="143">
        <v>350</v>
      </c>
      <c r="I9" s="141">
        <v>400</v>
      </c>
      <c r="J9" s="5"/>
      <c r="K9" s="5"/>
      <c r="L9" s="14"/>
    </row>
    <row r="10" spans="1:15" ht="15.75" x14ac:dyDescent="0.25">
      <c r="A10" s="140">
        <v>2</v>
      </c>
      <c r="B10" s="141"/>
      <c r="C10" s="141"/>
      <c r="D10" s="141"/>
      <c r="E10" s="142">
        <f t="shared" si="1"/>
        <v>0</v>
      </c>
      <c r="F10" s="143">
        <v>2</v>
      </c>
      <c r="G10" s="143">
        <v>1</v>
      </c>
      <c r="H10" s="143">
        <v>350</v>
      </c>
      <c r="I10" s="141">
        <v>400</v>
      </c>
      <c r="J10" s="5"/>
      <c r="K10" s="5"/>
      <c r="L10" s="14"/>
    </row>
    <row r="11" spans="1:15" ht="15.75" x14ac:dyDescent="0.25">
      <c r="A11" s="140">
        <v>2</v>
      </c>
      <c r="B11" s="141"/>
      <c r="C11" s="141"/>
      <c r="D11" s="141"/>
      <c r="E11" s="142">
        <f t="shared" si="1"/>
        <v>0</v>
      </c>
      <c r="F11" s="143">
        <v>2</v>
      </c>
      <c r="G11" s="143">
        <v>1</v>
      </c>
      <c r="H11" s="143">
        <v>350</v>
      </c>
      <c r="I11" s="141">
        <v>400</v>
      </c>
      <c r="J11" s="5"/>
      <c r="K11" s="5"/>
      <c r="L11" s="14"/>
    </row>
    <row r="12" spans="1:15" ht="15.75" x14ac:dyDescent="0.25">
      <c r="A12" s="140">
        <v>2</v>
      </c>
      <c r="B12" s="141"/>
      <c r="C12" s="141"/>
      <c r="D12" s="141"/>
      <c r="E12" s="142">
        <f t="shared" si="1"/>
        <v>0</v>
      </c>
      <c r="F12" s="143">
        <v>2</v>
      </c>
      <c r="G12" s="143">
        <v>1</v>
      </c>
      <c r="H12" s="143">
        <v>350</v>
      </c>
      <c r="I12" s="141">
        <v>400</v>
      </c>
      <c r="J12" s="5"/>
      <c r="K12" s="5"/>
      <c r="L12" s="14"/>
    </row>
    <row r="13" spans="1:15" ht="15.75" x14ac:dyDescent="0.25">
      <c r="A13" s="140">
        <v>2</v>
      </c>
      <c r="B13" s="141"/>
      <c r="C13" s="141"/>
      <c r="D13" s="141"/>
      <c r="E13" s="142">
        <f t="shared" si="1"/>
        <v>0</v>
      </c>
      <c r="F13" s="143">
        <v>2</v>
      </c>
      <c r="G13" s="143">
        <v>1</v>
      </c>
      <c r="H13" s="143">
        <v>350</v>
      </c>
      <c r="I13" s="141">
        <v>400</v>
      </c>
      <c r="J13" s="5"/>
      <c r="K13" s="5"/>
      <c r="L13" s="14"/>
    </row>
    <row r="14" spans="1:15" ht="15.75" x14ac:dyDescent="0.25">
      <c r="A14" s="140">
        <v>2</v>
      </c>
      <c r="B14" s="141"/>
      <c r="C14" s="141"/>
      <c r="D14" s="141"/>
      <c r="E14" s="142">
        <f t="shared" si="1"/>
        <v>0</v>
      </c>
      <c r="F14" s="143">
        <v>2</v>
      </c>
      <c r="G14" s="143">
        <v>1</v>
      </c>
      <c r="H14" s="143">
        <v>350</v>
      </c>
      <c r="I14" s="141">
        <v>400</v>
      </c>
      <c r="J14" s="63"/>
      <c r="K14" s="63"/>
      <c r="L14" s="15"/>
    </row>
    <row r="15" spans="1:15" ht="15.75" x14ac:dyDescent="0.25">
      <c r="A15" s="140">
        <v>3</v>
      </c>
      <c r="B15" s="141" t="s">
        <v>44</v>
      </c>
      <c r="C15" s="141">
        <v>140</v>
      </c>
      <c r="D15" s="141" t="s">
        <v>41</v>
      </c>
      <c r="E15" s="142">
        <f>+N15</f>
        <v>0</v>
      </c>
      <c r="F15" s="143">
        <v>1</v>
      </c>
      <c r="G15" s="143">
        <v>2</v>
      </c>
      <c r="H15" s="143">
        <v>600</v>
      </c>
      <c r="I15" s="141">
        <v>530</v>
      </c>
      <c r="J15" s="5" t="s">
        <v>55</v>
      </c>
      <c r="K15" s="63"/>
      <c r="L15" s="76"/>
    </row>
    <row r="16" spans="1:15" ht="15.75" x14ac:dyDescent="0.25">
      <c r="A16" s="140">
        <v>3</v>
      </c>
      <c r="B16" s="141" t="s">
        <v>44</v>
      </c>
      <c r="C16" s="141">
        <v>140</v>
      </c>
      <c r="D16" s="141" t="s">
        <v>41</v>
      </c>
      <c r="E16" s="142">
        <f t="shared" ref="E16:E23" si="2">+N16</f>
        <v>0</v>
      </c>
      <c r="F16" s="143">
        <v>1</v>
      </c>
      <c r="G16" s="143">
        <v>2</v>
      </c>
      <c r="H16" s="143">
        <v>600</v>
      </c>
      <c r="I16" s="141">
        <v>530</v>
      </c>
      <c r="J16" s="5" t="s">
        <v>39</v>
      </c>
      <c r="K16" s="63"/>
      <c r="L16" s="16">
        <v>15</v>
      </c>
    </row>
    <row r="17" spans="1:12" ht="15.75" x14ac:dyDescent="0.25">
      <c r="A17" s="140">
        <v>3</v>
      </c>
      <c r="B17" s="141" t="s">
        <v>44</v>
      </c>
      <c r="C17" s="141">
        <v>140</v>
      </c>
      <c r="D17" s="141" t="s">
        <v>41</v>
      </c>
      <c r="E17" s="142">
        <f t="shared" si="2"/>
        <v>0</v>
      </c>
      <c r="F17" s="143">
        <v>1</v>
      </c>
      <c r="G17" s="143">
        <v>2</v>
      </c>
      <c r="H17" s="143">
        <v>600</v>
      </c>
      <c r="I17" s="141">
        <v>530</v>
      </c>
      <c r="J17" s="5" t="s">
        <v>56</v>
      </c>
      <c r="K17" s="63"/>
      <c r="L17" s="16">
        <v>20</v>
      </c>
    </row>
    <row r="18" spans="1:12" ht="15.75" x14ac:dyDescent="0.25">
      <c r="A18" s="140">
        <v>3</v>
      </c>
      <c r="B18" s="141" t="s">
        <v>44</v>
      </c>
      <c r="C18" s="141">
        <v>140</v>
      </c>
      <c r="D18" s="141" t="s">
        <v>41</v>
      </c>
      <c r="E18" s="142">
        <f t="shared" si="2"/>
        <v>0</v>
      </c>
      <c r="F18" s="143">
        <v>1</v>
      </c>
      <c r="G18" s="143">
        <v>2</v>
      </c>
      <c r="H18" s="143">
        <v>600</v>
      </c>
      <c r="I18" s="141">
        <v>530</v>
      </c>
      <c r="J18" s="5" t="s">
        <v>35</v>
      </c>
      <c r="K18" s="63"/>
      <c r="L18" s="16">
        <v>20</v>
      </c>
    </row>
    <row r="19" spans="1:12" ht="15.75" x14ac:dyDescent="0.25">
      <c r="A19" s="140">
        <v>3</v>
      </c>
      <c r="B19" s="141" t="s">
        <v>44</v>
      </c>
      <c r="C19" s="141">
        <v>140</v>
      </c>
      <c r="D19" s="141" t="s">
        <v>41</v>
      </c>
      <c r="E19" s="142">
        <f t="shared" si="2"/>
        <v>0</v>
      </c>
      <c r="F19" s="143">
        <v>1</v>
      </c>
      <c r="G19" s="143">
        <v>2</v>
      </c>
      <c r="H19" s="143">
        <v>600</v>
      </c>
      <c r="I19" s="141">
        <v>530</v>
      </c>
      <c r="J19" s="5" t="s">
        <v>57</v>
      </c>
      <c r="K19" s="63"/>
      <c r="L19" s="16">
        <v>20</v>
      </c>
    </row>
    <row r="20" spans="1:12" ht="15.75" x14ac:dyDescent="0.25">
      <c r="A20" s="140">
        <v>3</v>
      </c>
      <c r="B20" s="141" t="s">
        <v>44</v>
      </c>
      <c r="C20" s="141">
        <v>140</v>
      </c>
      <c r="D20" s="141" t="s">
        <v>41</v>
      </c>
      <c r="E20" s="142">
        <f t="shared" si="2"/>
        <v>0</v>
      </c>
      <c r="F20" s="143">
        <v>1</v>
      </c>
      <c r="G20" s="143">
        <v>2</v>
      </c>
      <c r="H20" s="143">
        <v>600</v>
      </c>
      <c r="I20" s="141">
        <v>530</v>
      </c>
      <c r="J20" s="5" t="s">
        <v>38</v>
      </c>
      <c r="K20" s="63"/>
      <c r="L20" s="16">
        <v>10</v>
      </c>
    </row>
    <row r="21" spans="1:12" ht="15.75" x14ac:dyDescent="0.25">
      <c r="A21" s="140">
        <v>3</v>
      </c>
      <c r="B21" s="141" t="s">
        <v>44</v>
      </c>
      <c r="C21" s="141">
        <v>140</v>
      </c>
      <c r="D21" s="141" t="s">
        <v>41</v>
      </c>
      <c r="E21" s="142">
        <f t="shared" si="2"/>
        <v>0</v>
      </c>
      <c r="F21" s="143">
        <v>1</v>
      </c>
      <c r="G21" s="143">
        <v>2</v>
      </c>
      <c r="H21" s="143">
        <v>600</v>
      </c>
      <c r="I21" s="141">
        <v>530</v>
      </c>
      <c r="J21" s="5" t="s">
        <v>39</v>
      </c>
      <c r="K21" s="63"/>
      <c r="L21" s="16">
        <v>15</v>
      </c>
    </row>
    <row r="22" spans="1:12" ht="15.75" x14ac:dyDescent="0.25">
      <c r="A22" s="140">
        <v>3</v>
      </c>
      <c r="B22" s="141" t="s">
        <v>44</v>
      </c>
      <c r="C22" s="141">
        <v>140</v>
      </c>
      <c r="D22" s="141" t="s">
        <v>41</v>
      </c>
      <c r="E22" s="142">
        <f t="shared" si="2"/>
        <v>0</v>
      </c>
      <c r="F22" s="143">
        <v>1</v>
      </c>
      <c r="G22" s="143">
        <v>2</v>
      </c>
      <c r="H22" s="143">
        <v>600</v>
      </c>
      <c r="I22" s="141">
        <v>530</v>
      </c>
      <c r="J22" s="5" t="s">
        <v>56</v>
      </c>
      <c r="K22" s="63"/>
      <c r="L22" s="16">
        <v>15</v>
      </c>
    </row>
    <row r="23" spans="1:12" ht="15.75" x14ac:dyDescent="0.25">
      <c r="A23" s="140">
        <v>3</v>
      </c>
      <c r="B23" s="141" t="s">
        <v>44</v>
      </c>
      <c r="C23" s="141">
        <v>140</v>
      </c>
      <c r="D23" s="141" t="s">
        <v>41</v>
      </c>
      <c r="E23" s="142">
        <f t="shared" si="2"/>
        <v>0</v>
      </c>
      <c r="F23" s="143">
        <v>1</v>
      </c>
      <c r="G23" s="143">
        <v>2</v>
      </c>
      <c r="H23" s="143">
        <v>600</v>
      </c>
      <c r="I23" s="141">
        <v>530</v>
      </c>
      <c r="J23" s="5" t="s">
        <v>35</v>
      </c>
      <c r="K23" s="5"/>
      <c r="L23" s="14">
        <v>20</v>
      </c>
    </row>
    <row r="24" spans="1:12" ht="15.75" x14ac:dyDescent="0.25">
      <c r="A24" s="140">
        <v>4</v>
      </c>
      <c r="B24" s="141" t="s">
        <v>45</v>
      </c>
      <c r="C24" s="141">
        <v>158</v>
      </c>
      <c r="D24" s="141" t="s">
        <v>40</v>
      </c>
      <c r="E24" s="142">
        <f>+N24</f>
        <v>0</v>
      </c>
      <c r="F24" s="143">
        <v>2</v>
      </c>
      <c r="G24" s="143">
        <v>1</v>
      </c>
      <c r="H24" s="142">
        <v>600</v>
      </c>
      <c r="I24" s="141">
        <v>580</v>
      </c>
      <c r="J24" s="5" t="s">
        <v>58</v>
      </c>
      <c r="K24" s="5"/>
      <c r="L24" s="14"/>
    </row>
    <row r="25" spans="1:12" ht="15.75" x14ac:dyDescent="0.25">
      <c r="A25" s="140">
        <v>4</v>
      </c>
      <c r="B25" s="141" t="s">
        <v>45</v>
      </c>
      <c r="C25" s="141">
        <v>158</v>
      </c>
      <c r="D25" s="141" t="s">
        <v>40</v>
      </c>
      <c r="E25" s="142">
        <f t="shared" ref="E25:E34" si="3">+N25</f>
        <v>0</v>
      </c>
      <c r="F25" s="143">
        <v>2</v>
      </c>
      <c r="G25" s="143">
        <v>1</v>
      </c>
      <c r="H25" s="142">
        <v>600</v>
      </c>
      <c r="I25" s="141">
        <v>580</v>
      </c>
      <c r="J25" s="5" t="s">
        <v>59</v>
      </c>
      <c r="K25" s="5"/>
      <c r="L25" s="14">
        <v>10</v>
      </c>
    </row>
    <row r="26" spans="1:12" ht="15.75" x14ac:dyDescent="0.25">
      <c r="A26" s="140">
        <v>4</v>
      </c>
      <c r="B26" s="141" t="s">
        <v>45</v>
      </c>
      <c r="C26" s="141">
        <v>158</v>
      </c>
      <c r="D26" s="141" t="s">
        <v>40</v>
      </c>
      <c r="E26" s="142">
        <f t="shared" si="3"/>
        <v>0</v>
      </c>
      <c r="F26" s="143">
        <v>2</v>
      </c>
      <c r="G26" s="143">
        <v>1</v>
      </c>
      <c r="H26" s="142">
        <v>600</v>
      </c>
      <c r="I26" s="141">
        <v>580</v>
      </c>
      <c r="J26" s="5" t="s">
        <v>60</v>
      </c>
      <c r="K26" s="5"/>
      <c r="L26" s="14">
        <v>10</v>
      </c>
    </row>
    <row r="27" spans="1:12" ht="15.75" x14ac:dyDescent="0.25">
      <c r="A27" s="140">
        <v>4</v>
      </c>
      <c r="B27" s="141" t="s">
        <v>45</v>
      </c>
      <c r="C27" s="141">
        <v>158</v>
      </c>
      <c r="D27" s="141" t="s">
        <v>40</v>
      </c>
      <c r="E27" s="142">
        <f t="shared" si="3"/>
        <v>0</v>
      </c>
      <c r="F27" s="143">
        <v>2</v>
      </c>
      <c r="G27" s="143">
        <v>1</v>
      </c>
      <c r="H27" s="142">
        <v>600</v>
      </c>
      <c r="I27" s="141">
        <v>580</v>
      </c>
      <c r="J27" s="5" t="s">
        <v>61</v>
      </c>
      <c r="K27" s="5"/>
      <c r="L27" s="14">
        <v>15</v>
      </c>
    </row>
    <row r="28" spans="1:12" ht="15.75" x14ac:dyDescent="0.25">
      <c r="A28" s="140">
        <v>4</v>
      </c>
      <c r="B28" s="141" t="s">
        <v>45</v>
      </c>
      <c r="C28" s="141">
        <v>158</v>
      </c>
      <c r="D28" s="141" t="s">
        <v>40</v>
      </c>
      <c r="E28" s="142">
        <f t="shared" si="3"/>
        <v>0</v>
      </c>
      <c r="F28" s="143">
        <v>2</v>
      </c>
      <c r="G28" s="143">
        <v>1</v>
      </c>
      <c r="H28" s="142">
        <v>600</v>
      </c>
      <c r="I28" s="141">
        <v>580</v>
      </c>
      <c r="J28" s="5" t="s">
        <v>62</v>
      </c>
      <c r="K28" s="5"/>
      <c r="L28" s="14">
        <v>15</v>
      </c>
    </row>
    <row r="29" spans="1:12" ht="15.75" x14ac:dyDescent="0.25">
      <c r="A29" s="140">
        <v>4</v>
      </c>
      <c r="B29" s="141" t="s">
        <v>45</v>
      </c>
      <c r="C29" s="141">
        <v>158</v>
      </c>
      <c r="D29" s="141" t="s">
        <v>40</v>
      </c>
      <c r="E29" s="142">
        <f t="shared" si="3"/>
        <v>0</v>
      </c>
      <c r="F29" s="143">
        <v>2</v>
      </c>
      <c r="G29" s="143">
        <v>1</v>
      </c>
      <c r="H29" s="142">
        <v>600</v>
      </c>
      <c r="I29" s="141">
        <v>580</v>
      </c>
      <c r="J29" s="5" t="s">
        <v>63</v>
      </c>
      <c r="K29" s="5"/>
      <c r="L29" s="14">
        <v>20</v>
      </c>
    </row>
    <row r="30" spans="1:12" ht="15.75" x14ac:dyDescent="0.25">
      <c r="A30" s="140">
        <v>4</v>
      </c>
      <c r="B30" s="141" t="s">
        <v>45</v>
      </c>
      <c r="C30" s="141">
        <v>158</v>
      </c>
      <c r="D30" s="141" t="s">
        <v>40</v>
      </c>
      <c r="E30" s="142">
        <f t="shared" si="3"/>
        <v>0</v>
      </c>
      <c r="F30" s="143">
        <v>2</v>
      </c>
      <c r="G30" s="143">
        <v>1</v>
      </c>
      <c r="H30" s="142">
        <v>600</v>
      </c>
      <c r="I30" s="141">
        <v>580</v>
      </c>
      <c r="J30" s="5" t="s">
        <v>59</v>
      </c>
      <c r="K30" s="5"/>
      <c r="L30" s="76">
        <v>15</v>
      </c>
    </row>
    <row r="31" spans="1:12" ht="15.75" x14ac:dyDescent="0.25">
      <c r="A31" s="140">
        <v>4</v>
      </c>
      <c r="B31" s="141" t="s">
        <v>45</v>
      </c>
      <c r="C31" s="141">
        <v>158</v>
      </c>
      <c r="D31" s="141" t="s">
        <v>40</v>
      </c>
      <c r="E31" s="142">
        <f t="shared" si="3"/>
        <v>0</v>
      </c>
      <c r="F31" s="143">
        <v>2</v>
      </c>
      <c r="G31" s="143">
        <v>1</v>
      </c>
      <c r="H31" s="142">
        <v>600</v>
      </c>
      <c r="I31" s="141">
        <v>580</v>
      </c>
      <c r="J31" s="5" t="s">
        <v>60</v>
      </c>
      <c r="K31" s="5"/>
      <c r="L31" s="76">
        <v>15</v>
      </c>
    </row>
    <row r="32" spans="1:12" ht="15.75" x14ac:dyDescent="0.25">
      <c r="A32" s="140">
        <v>4</v>
      </c>
      <c r="B32" s="141" t="s">
        <v>45</v>
      </c>
      <c r="C32" s="141">
        <v>158</v>
      </c>
      <c r="D32" s="141" t="s">
        <v>40</v>
      </c>
      <c r="E32" s="142">
        <f t="shared" si="3"/>
        <v>0</v>
      </c>
      <c r="F32" s="143">
        <v>2</v>
      </c>
      <c r="G32" s="143">
        <v>1</v>
      </c>
      <c r="H32" s="142">
        <v>600</v>
      </c>
      <c r="I32" s="141">
        <v>580</v>
      </c>
      <c r="J32" s="5" t="s">
        <v>61</v>
      </c>
      <c r="K32" s="5"/>
      <c r="L32" s="76">
        <v>10</v>
      </c>
    </row>
    <row r="33" spans="1:12" ht="15.75" x14ac:dyDescent="0.25">
      <c r="A33" s="140">
        <v>4</v>
      </c>
      <c r="B33" s="141" t="s">
        <v>45</v>
      </c>
      <c r="C33" s="141">
        <v>158</v>
      </c>
      <c r="D33" s="141" t="s">
        <v>40</v>
      </c>
      <c r="E33" s="142">
        <f t="shared" si="3"/>
        <v>0</v>
      </c>
      <c r="F33" s="143">
        <v>2</v>
      </c>
      <c r="G33" s="143">
        <v>1</v>
      </c>
      <c r="H33" s="142">
        <v>600</v>
      </c>
      <c r="I33" s="141">
        <v>580</v>
      </c>
      <c r="J33" s="5" t="s">
        <v>64</v>
      </c>
      <c r="K33" s="5"/>
      <c r="L33" s="76">
        <v>10</v>
      </c>
    </row>
    <row r="34" spans="1:12" ht="15.75" x14ac:dyDescent="0.25">
      <c r="A34" s="140">
        <v>4</v>
      </c>
      <c r="B34" s="141" t="s">
        <v>45</v>
      </c>
      <c r="C34" s="141">
        <v>158</v>
      </c>
      <c r="D34" s="141" t="s">
        <v>40</v>
      </c>
      <c r="E34" s="142">
        <f t="shared" si="3"/>
        <v>0</v>
      </c>
      <c r="F34" s="143">
        <v>2</v>
      </c>
      <c r="G34" s="143">
        <v>1</v>
      </c>
      <c r="H34" s="142">
        <v>600</v>
      </c>
      <c r="I34" s="141">
        <v>580</v>
      </c>
      <c r="J34" s="5" t="s">
        <v>61</v>
      </c>
      <c r="K34" s="5"/>
      <c r="L34" s="76">
        <v>10</v>
      </c>
    </row>
    <row r="35" spans="1:12" ht="15.75" x14ac:dyDescent="0.25">
      <c r="A35" s="150">
        <v>5</v>
      </c>
      <c r="B35" s="151" t="s">
        <v>46</v>
      </c>
      <c r="C35" s="151">
        <v>130</v>
      </c>
      <c r="D35" s="151" t="s">
        <v>40</v>
      </c>
      <c r="E35" s="152">
        <f>+N35</f>
        <v>0</v>
      </c>
      <c r="F35" s="143">
        <v>2</v>
      </c>
      <c r="G35" s="143">
        <v>3</v>
      </c>
      <c r="H35" s="143">
        <v>600</v>
      </c>
      <c r="I35" s="151">
        <v>580</v>
      </c>
      <c r="J35" s="5" t="s">
        <v>58</v>
      </c>
      <c r="K35" s="5"/>
      <c r="L35" s="76"/>
    </row>
    <row r="36" spans="1:12" ht="15.75" x14ac:dyDescent="0.25">
      <c r="A36" s="150"/>
      <c r="B36" s="151"/>
      <c r="C36" s="151"/>
      <c r="D36" s="151"/>
      <c r="E36" s="152"/>
      <c r="F36" s="147"/>
      <c r="G36" s="147"/>
      <c r="H36" s="147"/>
      <c r="I36" s="151"/>
      <c r="J36" s="5" t="s">
        <v>35</v>
      </c>
      <c r="K36" s="5"/>
      <c r="L36" s="76">
        <v>15</v>
      </c>
    </row>
    <row r="37" spans="1:12" ht="15.75" x14ac:dyDescent="0.25">
      <c r="A37" s="150"/>
      <c r="B37" s="151"/>
      <c r="C37" s="151"/>
      <c r="D37" s="151"/>
      <c r="E37" s="152"/>
      <c r="F37" s="147"/>
      <c r="G37" s="147"/>
      <c r="H37" s="147"/>
      <c r="I37" s="151"/>
      <c r="J37" s="5" t="s">
        <v>59</v>
      </c>
      <c r="K37" s="5"/>
      <c r="L37" s="76">
        <v>10</v>
      </c>
    </row>
    <row r="38" spans="1:12" ht="15.75" x14ac:dyDescent="0.25">
      <c r="A38" s="150"/>
      <c r="B38" s="151"/>
      <c r="C38" s="151"/>
      <c r="D38" s="151"/>
      <c r="E38" s="152"/>
      <c r="F38" s="147"/>
      <c r="G38" s="147"/>
      <c r="H38" s="147"/>
      <c r="I38" s="151"/>
      <c r="J38" s="5" t="s">
        <v>65</v>
      </c>
      <c r="K38" s="5"/>
      <c r="L38" s="76">
        <v>15</v>
      </c>
    </row>
    <row r="39" spans="1:12" ht="15.75" x14ac:dyDescent="0.25">
      <c r="A39" s="150"/>
      <c r="B39" s="151"/>
      <c r="C39" s="151"/>
      <c r="D39" s="151"/>
      <c r="E39" s="152"/>
      <c r="F39" s="147"/>
      <c r="G39" s="147"/>
      <c r="H39" s="147"/>
      <c r="I39" s="151"/>
      <c r="J39" s="5" t="s">
        <v>60</v>
      </c>
      <c r="K39" s="5"/>
      <c r="L39" s="76">
        <v>20</v>
      </c>
    </row>
    <row r="40" spans="1:12" ht="15.75" x14ac:dyDescent="0.25">
      <c r="A40" s="151">
        <v>6</v>
      </c>
      <c r="B40" s="151" t="s">
        <v>47</v>
      </c>
      <c r="C40" s="151">
        <v>332</v>
      </c>
      <c r="D40" s="151" t="s">
        <v>8</v>
      </c>
      <c r="E40" s="152">
        <f>+N40</f>
        <v>0</v>
      </c>
      <c r="F40" s="153">
        <v>1</v>
      </c>
      <c r="G40" s="153">
        <v>3</v>
      </c>
      <c r="H40" s="153">
        <v>600</v>
      </c>
      <c r="I40" s="151">
        <v>580</v>
      </c>
      <c r="J40" s="44" t="s">
        <v>64</v>
      </c>
      <c r="K40" s="58"/>
      <c r="L40" s="43"/>
    </row>
    <row r="41" spans="1:12" ht="15.75" x14ac:dyDescent="0.25">
      <c r="A41" s="151"/>
      <c r="B41" s="151"/>
      <c r="C41" s="151"/>
      <c r="D41" s="151"/>
      <c r="E41" s="152"/>
      <c r="F41" s="153"/>
      <c r="G41" s="153"/>
      <c r="H41" s="153"/>
      <c r="I41" s="151"/>
      <c r="J41" s="65" t="s">
        <v>39</v>
      </c>
      <c r="K41" s="7"/>
      <c r="L41" s="72">
        <v>30</v>
      </c>
    </row>
    <row r="42" spans="1:12" ht="15.75" x14ac:dyDescent="0.25">
      <c r="A42" s="151"/>
      <c r="B42" s="151"/>
      <c r="C42" s="151"/>
      <c r="D42" s="151"/>
      <c r="E42" s="152"/>
      <c r="F42" s="153"/>
      <c r="G42" s="153"/>
      <c r="H42" s="153"/>
      <c r="I42" s="151"/>
      <c r="J42" s="65" t="s">
        <v>38</v>
      </c>
      <c r="K42" s="7"/>
      <c r="L42" s="72">
        <v>10</v>
      </c>
    </row>
    <row r="43" spans="1:12" ht="15.75" x14ac:dyDescent="0.25">
      <c r="A43" s="151"/>
      <c r="B43" s="151"/>
      <c r="C43" s="151"/>
      <c r="D43" s="151"/>
      <c r="E43" s="152"/>
      <c r="F43" s="153"/>
      <c r="G43" s="153"/>
      <c r="H43" s="153"/>
      <c r="I43" s="151"/>
      <c r="J43" s="65" t="s">
        <v>38</v>
      </c>
      <c r="K43" s="7"/>
      <c r="L43" s="72">
        <v>15</v>
      </c>
    </row>
    <row r="44" spans="1:12" ht="15.75" x14ac:dyDescent="0.25">
      <c r="A44" s="151"/>
      <c r="B44" s="151"/>
      <c r="C44" s="151"/>
      <c r="D44" s="151"/>
      <c r="E44" s="152"/>
      <c r="F44" s="153"/>
      <c r="G44" s="153"/>
      <c r="H44" s="153"/>
      <c r="I44" s="151"/>
      <c r="J44" s="65" t="s">
        <v>38</v>
      </c>
      <c r="K44" s="7"/>
      <c r="L44" s="72">
        <v>25</v>
      </c>
    </row>
    <row r="45" spans="1:12" ht="15.75" x14ac:dyDescent="0.25">
      <c r="A45" s="151"/>
      <c r="B45" s="151"/>
      <c r="C45" s="151"/>
      <c r="D45" s="151"/>
      <c r="E45" s="152"/>
      <c r="F45" s="153"/>
      <c r="G45" s="153"/>
      <c r="H45" s="153"/>
      <c r="I45" s="151"/>
      <c r="J45" s="65" t="s">
        <v>38</v>
      </c>
      <c r="K45" s="7"/>
      <c r="L45" s="72">
        <v>30</v>
      </c>
    </row>
    <row r="46" spans="1:12" ht="15.75" x14ac:dyDescent="0.25">
      <c r="A46" s="151"/>
      <c r="B46" s="151"/>
      <c r="C46" s="151"/>
      <c r="D46" s="151"/>
      <c r="E46" s="152"/>
      <c r="F46" s="153"/>
      <c r="G46" s="153"/>
      <c r="H46" s="153"/>
      <c r="I46" s="151"/>
      <c r="J46" s="65" t="s">
        <v>57</v>
      </c>
      <c r="K46" s="7"/>
      <c r="L46" s="72">
        <v>15</v>
      </c>
    </row>
    <row r="47" spans="1:12" ht="15.75" x14ac:dyDescent="0.25">
      <c r="A47" s="151"/>
      <c r="B47" s="151"/>
      <c r="C47" s="151"/>
      <c r="D47" s="151"/>
      <c r="E47" s="152"/>
      <c r="F47" s="153"/>
      <c r="G47" s="153"/>
      <c r="H47" s="153"/>
      <c r="I47" s="151"/>
      <c r="J47" s="65" t="s">
        <v>58</v>
      </c>
      <c r="K47" s="7"/>
      <c r="L47" s="72">
        <v>20</v>
      </c>
    </row>
    <row r="48" spans="1:12" ht="15.75" x14ac:dyDescent="0.25">
      <c r="A48" s="151"/>
      <c r="B48" s="151"/>
      <c r="C48" s="151"/>
      <c r="D48" s="151"/>
      <c r="E48" s="152"/>
      <c r="F48" s="153"/>
      <c r="G48" s="153"/>
      <c r="H48" s="153"/>
      <c r="I48" s="151"/>
      <c r="J48" s="42" t="s">
        <v>35</v>
      </c>
      <c r="K48" s="42"/>
      <c r="L48" s="43">
        <v>20</v>
      </c>
    </row>
    <row r="49" spans="1:12" ht="15.75" x14ac:dyDescent="0.25">
      <c r="A49" s="140">
        <v>7</v>
      </c>
      <c r="B49" s="141" t="s">
        <v>48</v>
      </c>
      <c r="C49" s="141">
        <v>230</v>
      </c>
      <c r="D49" s="141" t="s">
        <v>8</v>
      </c>
      <c r="E49" s="142">
        <f>+N49</f>
        <v>0</v>
      </c>
      <c r="F49" s="143">
        <v>2</v>
      </c>
      <c r="G49" s="143">
        <v>2</v>
      </c>
      <c r="H49" s="143">
        <v>300</v>
      </c>
      <c r="I49" s="141">
        <v>300</v>
      </c>
      <c r="J49" s="64" t="s">
        <v>59</v>
      </c>
      <c r="K49" s="12"/>
      <c r="L49" s="71">
        <v>15</v>
      </c>
    </row>
    <row r="50" spans="1:12" ht="15.75" x14ac:dyDescent="0.25">
      <c r="A50" s="144"/>
      <c r="B50" s="145"/>
      <c r="C50" s="145"/>
      <c r="D50" s="145"/>
      <c r="E50" s="146"/>
      <c r="F50" s="147"/>
      <c r="G50" s="147"/>
      <c r="H50" s="147"/>
      <c r="I50" s="145"/>
      <c r="J50" s="64" t="s">
        <v>66</v>
      </c>
      <c r="K50" s="12"/>
      <c r="L50" s="71">
        <v>15</v>
      </c>
    </row>
    <row r="51" spans="1:12" ht="15.75" x14ac:dyDescent="0.25">
      <c r="A51" s="144"/>
      <c r="B51" s="145"/>
      <c r="C51" s="145"/>
      <c r="D51" s="145"/>
      <c r="E51" s="146"/>
      <c r="F51" s="147"/>
      <c r="G51" s="147"/>
      <c r="H51" s="147"/>
      <c r="I51" s="145"/>
      <c r="J51" s="64" t="s">
        <v>35</v>
      </c>
      <c r="K51" s="12"/>
      <c r="L51" s="71">
        <v>20</v>
      </c>
    </row>
    <row r="52" spans="1:12" ht="15.75" x14ac:dyDescent="0.25">
      <c r="A52" s="144"/>
      <c r="B52" s="145"/>
      <c r="C52" s="145"/>
      <c r="D52" s="145"/>
      <c r="E52" s="146"/>
      <c r="F52" s="147"/>
      <c r="G52" s="147"/>
      <c r="H52" s="147"/>
      <c r="I52" s="145"/>
      <c r="J52" s="64" t="s">
        <v>65</v>
      </c>
      <c r="K52" s="12"/>
      <c r="L52" s="71">
        <v>20</v>
      </c>
    </row>
    <row r="53" spans="1:12" ht="15.75" x14ac:dyDescent="0.25">
      <c r="A53" s="140">
        <v>8</v>
      </c>
      <c r="B53" s="141"/>
      <c r="C53" s="141"/>
      <c r="D53" s="141" t="s">
        <v>8</v>
      </c>
      <c r="E53" s="142">
        <f>+N53</f>
        <v>0</v>
      </c>
      <c r="F53" s="143">
        <v>4</v>
      </c>
      <c r="G53" s="143">
        <v>2</v>
      </c>
      <c r="H53" s="143">
        <v>300</v>
      </c>
      <c r="I53" s="141">
        <v>300</v>
      </c>
      <c r="J53" s="5"/>
      <c r="K53" s="12"/>
      <c r="L53" s="76"/>
    </row>
    <row r="54" spans="1:12" ht="15.75" x14ac:dyDescent="0.25">
      <c r="A54" s="144"/>
      <c r="B54" s="145"/>
      <c r="C54" s="145"/>
      <c r="D54" s="145"/>
      <c r="E54" s="146"/>
      <c r="F54" s="147"/>
      <c r="G54" s="147"/>
      <c r="H54" s="147"/>
      <c r="I54" s="145"/>
      <c r="J54" s="5"/>
      <c r="K54" s="12"/>
      <c r="L54" s="76"/>
    </row>
    <row r="55" spans="1:12" ht="15.75" x14ac:dyDescent="0.25">
      <c r="A55" s="144"/>
      <c r="B55" s="145"/>
      <c r="C55" s="145"/>
      <c r="D55" s="145"/>
      <c r="E55" s="146"/>
      <c r="F55" s="147"/>
      <c r="G55" s="147"/>
      <c r="H55" s="147"/>
      <c r="I55" s="145"/>
      <c r="J55" s="5"/>
      <c r="K55" s="12"/>
      <c r="L55" s="76"/>
    </row>
    <row r="56" spans="1:12" ht="15.75" x14ac:dyDescent="0.25">
      <c r="A56" s="144"/>
      <c r="B56" s="145"/>
      <c r="C56" s="145"/>
      <c r="D56" s="145"/>
      <c r="E56" s="146"/>
      <c r="F56" s="147"/>
      <c r="G56" s="147"/>
      <c r="H56" s="147"/>
      <c r="I56" s="145"/>
      <c r="J56" s="5"/>
      <c r="K56" s="12"/>
      <c r="L56" s="76"/>
    </row>
    <row r="57" spans="1:12" ht="15.75" x14ac:dyDescent="0.25">
      <c r="A57" s="144"/>
      <c r="B57" s="145"/>
      <c r="C57" s="145"/>
      <c r="D57" s="145"/>
      <c r="E57" s="146"/>
      <c r="F57" s="147"/>
      <c r="G57" s="147"/>
      <c r="H57" s="147"/>
      <c r="I57" s="145"/>
      <c r="J57" s="5"/>
      <c r="K57" s="12"/>
      <c r="L57" s="76"/>
    </row>
    <row r="58" spans="1:12" ht="15.75" x14ac:dyDescent="0.25">
      <c r="A58" s="144"/>
      <c r="B58" s="145"/>
      <c r="C58" s="145"/>
      <c r="D58" s="145"/>
      <c r="E58" s="146"/>
      <c r="F58" s="147"/>
      <c r="G58" s="147"/>
      <c r="H58" s="147"/>
      <c r="I58" s="145"/>
      <c r="J58" s="5"/>
      <c r="K58" s="12"/>
      <c r="L58" s="76"/>
    </row>
    <row r="59" spans="1:12" ht="15.75" x14ac:dyDescent="0.25">
      <c r="A59" s="144"/>
      <c r="B59" s="145"/>
      <c r="C59" s="145"/>
      <c r="D59" s="145"/>
      <c r="E59" s="146"/>
      <c r="F59" s="147"/>
      <c r="G59" s="147"/>
      <c r="H59" s="147"/>
      <c r="I59" s="145"/>
      <c r="J59" s="5"/>
      <c r="K59" s="12"/>
      <c r="L59" s="76"/>
    </row>
    <row r="60" spans="1:12" ht="15.75" x14ac:dyDescent="0.25">
      <c r="A60" s="144"/>
      <c r="B60" s="145"/>
      <c r="C60" s="145"/>
      <c r="D60" s="145"/>
      <c r="E60" s="146"/>
      <c r="F60" s="147"/>
      <c r="G60" s="147"/>
      <c r="H60" s="147"/>
      <c r="I60" s="145"/>
      <c r="J60" s="5"/>
      <c r="K60" s="12"/>
      <c r="L60" s="76"/>
    </row>
    <row r="61" spans="1:12" ht="15.75" x14ac:dyDescent="0.25">
      <c r="A61" s="144"/>
      <c r="B61" s="145"/>
      <c r="C61" s="145"/>
      <c r="D61" s="145"/>
      <c r="E61" s="146"/>
      <c r="F61" s="147"/>
      <c r="G61" s="147"/>
      <c r="H61" s="147"/>
      <c r="I61" s="145"/>
      <c r="J61" s="5"/>
      <c r="K61" s="12"/>
      <c r="L61" s="76"/>
    </row>
    <row r="62" spans="1:12" ht="15.75" x14ac:dyDescent="0.25">
      <c r="A62" s="140">
        <v>9</v>
      </c>
      <c r="B62" s="141"/>
      <c r="C62" s="141"/>
      <c r="D62" s="141" t="s">
        <v>8</v>
      </c>
      <c r="E62" s="142">
        <f>+N62</f>
        <v>0</v>
      </c>
      <c r="F62" s="143">
        <v>2</v>
      </c>
      <c r="G62" s="143">
        <v>2</v>
      </c>
      <c r="H62" s="143">
        <v>100</v>
      </c>
      <c r="I62" s="141">
        <v>72</v>
      </c>
      <c r="J62" s="3"/>
      <c r="K62" s="67"/>
      <c r="L62" s="2"/>
    </row>
    <row r="63" spans="1:12" ht="15.75" x14ac:dyDescent="0.25">
      <c r="A63" s="144"/>
      <c r="B63" s="145"/>
      <c r="C63" s="145"/>
      <c r="D63" s="145"/>
      <c r="E63" s="146"/>
      <c r="F63" s="147"/>
      <c r="G63" s="147"/>
      <c r="H63" s="147"/>
      <c r="I63" s="145"/>
      <c r="J63" s="4"/>
      <c r="K63" s="67"/>
      <c r="L63" s="2"/>
    </row>
    <row r="64" spans="1:12" ht="15.75" x14ac:dyDescent="0.25">
      <c r="A64" s="140">
        <v>10</v>
      </c>
      <c r="B64" s="141"/>
      <c r="C64" s="141"/>
      <c r="D64" s="141"/>
      <c r="E64" s="142">
        <f>+N64</f>
        <v>0</v>
      </c>
      <c r="F64" s="143">
        <v>2</v>
      </c>
      <c r="G64" s="143">
        <v>2</v>
      </c>
      <c r="H64" s="143">
        <v>220</v>
      </c>
      <c r="I64" s="141">
        <v>100</v>
      </c>
      <c r="J64" s="64"/>
      <c r="K64" s="64"/>
      <c r="L64" s="16"/>
    </row>
    <row r="65" spans="1:12" ht="15.75" x14ac:dyDescent="0.25">
      <c r="A65" s="144"/>
      <c r="B65" s="145"/>
      <c r="C65" s="145"/>
      <c r="D65" s="145"/>
      <c r="E65" s="146"/>
      <c r="F65" s="147"/>
      <c r="G65" s="147"/>
      <c r="H65" s="147"/>
      <c r="I65" s="145"/>
      <c r="J65" s="5"/>
      <c r="K65" s="5"/>
      <c r="L65" s="14"/>
    </row>
    <row r="66" spans="1:12" ht="15.75" x14ac:dyDescent="0.25">
      <c r="A66" s="144"/>
      <c r="B66" s="145"/>
      <c r="C66" s="145"/>
      <c r="D66" s="145"/>
      <c r="E66" s="146"/>
      <c r="F66" s="147"/>
      <c r="G66" s="147"/>
      <c r="H66" s="147"/>
      <c r="I66" s="145"/>
      <c r="J66" s="5"/>
      <c r="K66" s="5"/>
      <c r="L66" s="14"/>
    </row>
    <row r="67" spans="1:12" ht="15.75" x14ac:dyDescent="0.25">
      <c r="A67" s="144"/>
      <c r="B67" s="145"/>
      <c r="C67" s="145"/>
      <c r="D67" s="145"/>
      <c r="E67" s="146"/>
      <c r="F67" s="147"/>
      <c r="G67" s="147"/>
      <c r="H67" s="147"/>
      <c r="I67" s="145"/>
      <c r="J67" s="5"/>
      <c r="K67" s="5"/>
      <c r="L67" s="14"/>
    </row>
    <row r="68" spans="1:12" ht="15.75" x14ac:dyDescent="0.25">
      <c r="A68" s="144"/>
      <c r="B68" s="145"/>
      <c r="C68" s="145"/>
      <c r="D68" s="145"/>
      <c r="E68" s="146"/>
      <c r="F68" s="147"/>
      <c r="G68" s="147"/>
      <c r="H68" s="147"/>
      <c r="I68" s="145"/>
      <c r="J68" s="5"/>
      <c r="K68" s="5"/>
      <c r="L68" s="14"/>
    </row>
    <row r="69" spans="1:12" ht="15.75" x14ac:dyDescent="0.25">
      <c r="A69" s="144"/>
      <c r="B69" s="145"/>
      <c r="C69" s="145"/>
      <c r="D69" s="145"/>
      <c r="E69" s="146"/>
      <c r="F69" s="147"/>
      <c r="G69" s="147"/>
      <c r="H69" s="147"/>
      <c r="I69" s="145"/>
      <c r="J69" s="5"/>
      <c r="K69" s="5"/>
      <c r="L69" s="14"/>
    </row>
    <row r="70" spans="1:12" ht="15.75" x14ac:dyDescent="0.25">
      <c r="A70" s="144"/>
      <c r="B70" s="145"/>
      <c r="C70" s="145"/>
      <c r="D70" s="145"/>
      <c r="E70" s="146"/>
      <c r="F70" s="148"/>
      <c r="G70" s="148"/>
      <c r="H70" s="148"/>
      <c r="I70" s="145"/>
      <c r="J70" s="5"/>
      <c r="K70" s="5"/>
      <c r="L70" s="14"/>
    </row>
    <row r="71" spans="1:12" ht="15.75" customHeight="1" x14ac:dyDescent="0.25">
      <c r="A71" s="140">
        <v>11</v>
      </c>
      <c r="B71" s="141" t="s">
        <v>15</v>
      </c>
      <c r="C71" s="141"/>
      <c r="D71" s="141" t="s">
        <v>8</v>
      </c>
      <c r="E71" s="142">
        <f>+N71</f>
        <v>0</v>
      </c>
      <c r="F71" s="143">
        <v>2</v>
      </c>
      <c r="G71" s="143">
        <v>2</v>
      </c>
      <c r="H71" s="143">
        <v>100</v>
      </c>
      <c r="I71" s="141">
        <v>82</v>
      </c>
      <c r="J71" s="5"/>
      <c r="K71" s="5"/>
      <c r="L71" s="14"/>
    </row>
    <row r="72" spans="1:12" ht="15.75" x14ac:dyDescent="0.25">
      <c r="A72" s="144"/>
      <c r="B72" s="145"/>
      <c r="C72" s="145"/>
      <c r="D72" s="145"/>
      <c r="E72" s="146"/>
      <c r="F72" s="147"/>
      <c r="G72" s="147"/>
      <c r="H72" s="147"/>
      <c r="I72" s="145"/>
      <c r="J72" s="5"/>
      <c r="K72" s="5"/>
      <c r="L72" s="14"/>
    </row>
    <row r="73" spans="1:12" ht="15.75" x14ac:dyDescent="0.25">
      <c r="A73" s="144"/>
      <c r="B73" s="145"/>
      <c r="C73" s="145"/>
      <c r="D73" s="145"/>
      <c r="E73" s="146"/>
      <c r="F73" s="147"/>
      <c r="G73" s="147"/>
      <c r="H73" s="147"/>
      <c r="I73" s="145"/>
      <c r="J73" s="5"/>
      <c r="K73" s="5"/>
      <c r="L73" s="14"/>
    </row>
    <row r="74" spans="1:12" ht="15.75" x14ac:dyDescent="0.25">
      <c r="A74" s="144"/>
      <c r="B74" s="145"/>
      <c r="C74" s="145"/>
      <c r="D74" s="145"/>
      <c r="E74" s="146"/>
      <c r="F74" s="147"/>
      <c r="G74" s="147"/>
      <c r="H74" s="147"/>
      <c r="I74" s="145"/>
      <c r="J74" s="5"/>
      <c r="K74" s="5"/>
      <c r="L74" s="14"/>
    </row>
    <row r="75" spans="1:12" ht="15.75" x14ac:dyDescent="0.25">
      <c r="A75" s="144"/>
      <c r="B75" s="145"/>
      <c r="C75" s="145"/>
      <c r="D75" s="145"/>
      <c r="E75" s="146"/>
      <c r="F75" s="147"/>
      <c r="G75" s="147"/>
      <c r="H75" s="147"/>
      <c r="I75" s="145"/>
      <c r="J75" s="5"/>
      <c r="K75" s="5"/>
      <c r="L75" s="14"/>
    </row>
    <row r="76" spans="1:12" ht="15.75" x14ac:dyDescent="0.25">
      <c r="A76" s="144"/>
      <c r="B76" s="145"/>
      <c r="C76" s="145"/>
      <c r="D76" s="145"/>
      <c r="E76" s="146"/>
      <c r="F76" s="147"/>
      <c r="G76" s="147"/>
      <c r="H76" s="147"/>
      <c r="I76" s="145"/>
      <c r="J76" s="5"/>
      <c r="K76" s="5"/>
      <c r="L76" s="14"/>
    </row>
    <row r="77" spans="1:12" ht="15.75" x14ac:dyDescent="0.25">
      <c r="A77" s="144"/>
      <c r="B77" s="145"/>
      <c r="C77" s="145"/>
      <c r="D77" s="145"/>
      <c r="E77" s="146"/>
      <c r="F77" s="147"/>
      <c r="G77" s="147"/>
      <c r="H77" s="147"/>
      <c r="I77" s="145"/>
      <c r="J77" s="5"/>
      <c r="K77" s="5"/>
      <c r="L77" s="14"/>
    </row>
    <row r="78" spans="1:12" ht="15.75" x14ac:dyDescent="0.25">
      <c r="A78" s="144"/>
      <c r="B78" s="145"/>
      <c r="C78" s="145"/>
      <c r="D78" s="145"/>
      <c r="E78" s="146"/>
      <c r="F78" s="147"/>
      <c r="G78" s="147"/>
      <c r="H78" s="147"/>
      <c r="I78" s="145"/>
      <c r="J78" s="5"/>
      <c r="K78" s="5"/>
      <c r="L78" s="14"/>
    </row>
    <row r="79" spans="1:12" ht="15.75" x14ac:dyDescent="0.25">
      <c r="A79" s="144"/>
      <c r="B79" s="145"/>
      <c r="C79" s="145"/>
      <c r="D79" s="145"/>
      <c r="E79" s="146"/>
      <c r="F79" s="147"/>
      <c r="G79" s="147"/>
      <c r="H79" s="147"/>
      <c r="I79" s="145"/>
      <c r="J79" s="5"/>
      <c r="K79" s="5"/>
      <c r="L79" s="14"/>
    </row>
    <row r="80" spans="1:12" ht="63" x14ac:dyDescent="0.25">
      <c r="A80" s="144"/>
      <c r="B80" s="145"/>
      <c r="C80" s="145"/>
      <c r="D80" s="145"/>
      <c r="E80" s="146"/>
      <c r="F80" s="147"/>
      <c r="G80" s="147"/>
      <c r="H80" s="147"/>
      <c r="I80" s="145"/>
      <c r="J80" s="5" t="s">
        <v>17</v>
      </c>
      <c r="K80" s="5"/>
      <c r="L80" s="14">
        <v>20</v>
      </c>
    </row>
    <row r="81" spans="1:12" ht="15.75" customHeight="1" x14ac:dyDescent="0.25">
      <c r="A81" s="150">
        <v>12</v>
      </c>
      <c r="B81" s="151" t="s">
        <v>15</v>
      </c>
      <c r="C81" s="151"/>
      <c r="D81" s="151" t="s">
        <v>8</v>
      </c>
      <c r="E81" s="152">
        <f>+N81</f>
        <v>0</v>
      </c>
      <c r="F81" s="143">
        <v>2</v>
      </c>
      <c r="G81" s="143">
        <v>2</v>
      </c>
      <c r="H81" s="143">
        <v>100</v>
      </c>
      <c r="I81" s="151">
        <v>80</v>
      </c>
      <c r="J81" s="5"/>
      <c r="K81" s="5"/>
      <c r="L81" s="76"/>
    </row>
    <row r="82" spans="1:12" ht="15.75" x14ac:dyDescent="0.25">
      <c r="A82" s="150"/>
      <c r="B82" s="151"/>
      <c r="C82" s="151"/>
      <c r="D82" s="151"/>
      <c r="E82" s="152"/>
      <c r="F82" s="147"/>
      <c r="G82" s="147"/>
      <c r="H82" s="147"/>
      <c r="I82" s="151"/>
      <c r="J82" s="5"/>
      <c r="K82" s="5"/>
      <c r="L82" s="76"/>
    </row>
    <row r="83" spans="1:12" ht="15.75" x14ac:dyDescent="0.25">
      <c r="A83" s="150"/>
      <c r="B83" s="151"/>
      <c r="C83" s="151"/>
      <c r="D83" s="151"/>
      <c r="E83" s="152"/>
      <c r="F83" s="147"/>
      <c r="G83" s="147"/>
      <c r="H83" s="147"/>
      <c r="I83" s="151"/>
      <c r="J83" s="5"/>
      <c r="K83" s="5"/>
      <c r="L83" s="76"/>
    </row>
    <row r="84" spans="1:12" ht="15.75" x14ac:dyDescent="0.25">
      <c r="A84" s="150"/>
      <c r="B84" s="151"/>
      <c r="C84" s="151"/>
      <c r="D84" s="151"/>
      <c r="E84" s="152"/>
      <c r="F84" s="147"/>
      <c r="G84" s="147"/>
      <c r="H84" s="147"/>
      <c r="I84" s="151"/>
      <c r="J84" s="5"/>
      <c r="K84" s="5"/>
      <c r="L84" s="76"/>
    </row>
    <row r="85" spans="1:12" ht="15.75" x14ac:dyDescent="0.25">
      <c r="A85" s="150"/>
      <c r="B85" s="151"/>
      <c r="C85" s="151"/>
      <c r="D85" s="151"/>
      <c r="E85" s="152"/>
      <c r="F85" s="147"/>
      <c r="G85" s="147"/>
      <c r="H85" s="147"/>
      <c r="I85" s="151"/>
      <c r="J85" s="5"/>
      <c r="K85" s="5"/>
      <c r="L85" s="76"/>
    </row>
    <row r="86" spans="1:12" ht="15.75" x14ac:dyDescent="0.25">
      <c r="A86" s="150"/>
      <c r="B86" s="151"/>
      <c r="C86" s="151"/>
      <c r="D86" s="151"/>
      <c r="E86" s="152"/>
      <c r="F86" s="148"/>
      <c r="G86" s="148"/>
      <c r="H86" s="148"/>
      <c r="I86" s="151"/>
      <c r="J86" s="5"/>
      <c r="K86" s="5"/>
      <c r="L86" s="76"/>
    </row>
    <row r="87" spans="1:12" ht="15.75" x14ac:dyDescent="0.25">
      <c r="A87" s="150">
        <v>13</v>
      </c>
      <c r="B87" s="151" t="s">
        <v>49</v>
      </c>
      <c r="C87" s="151">
        <v>2.9</v>
      </c>
      <c r="D87" s="151" t="s">
        <v>18</v>
      </c>
      <c r="E87" s="152">
        <f>+N87</f>
        <v>0</v>
      </c>
      <c r="F87" s="143">
        <v>1</v>
      </c>
      <c r="G87" s="143">
        <v>1</v>
      </c>
      <c r="H87" s="143">
        <v>12000</v>
      </c>
      <c r="I87" s="151">
        <v>12000</v>
      </c>
      <c r="J87" s="5" t="s">
        <v>64</v>
      </c>
      <c r="K87" s="5"/>
      <c r="L87" s="70">
        <v>130</v>
      </c>
    </row>
    <row r="88" spans="1:12" ht="15.75" x14ac:dyDescent="0.25">
      <c r="A88" s="150"/>
      <c r="B88" s="151"/>
      <c r="C88" s="151"/>
      <c r="D88" s="151"/>
      <c r="E88" s="152"/>
      <c r="F88" s="147"/>
      <c r="G88" s="147"/>
      <c r="H88" s="147"/>
      <c r="I88" s="151"/>
      <c r="J88" s="5" t="s">
        <v>60</v>
      </c>
      <c r="K88" s="5"/>
      <c r="L88" s="76">
        <v>20</v>
      </c>
    </row>
    <row r="89" spans="1:12" ht="15.75" x14ac:dyDescent="0.25">
      <c r="A89" s="150"/>
      <c r="B89" s="151"/>
      <c r="C89" s="151"/>
      <c r="D89" s="151"/>
      <c r="E89" s="152"/>
      <c r="F89" s="147"/>
      <c r="G89" s="147"/>
      <c r="H89" s="147"/>
      <c r="I89" s="151"/>
      <c r="J89" s="5" t="s">
        <v>63</v>
      </c>
      <c r="K89" s="5"/>
      <c r="L89" s="76">
        <v>40</v>
      </c>
    </row>
    <row r="90" spans="1:12" ht="15.75" x14ac:dyDescent="0.25">
      <c r="A90" s="150"/>
      <c r="B90" s="151"/>
      <c r="C90" s="151"/>
      <c r="D90" s="151"/>
      <c r="E90" s="152"/>
      <c r="F90" s="148"/>
      <c r="G90" s="148"/>
      <c r="H90" s="148"/>
      <c r="I90" s="151"/>
      <c r="J90" s="5" t="s">
        <v>62</v>
      </c>
      <c r="K90" s="76"/>
      <c r="L90" s="76">
        <v>20</v>
      </c>
    </row>
    <row r="91" spans="1:12" ht="15.75" x14ac:dyDescent="0.25">
      <c r="A91" s="150">
        <v>14</v>
      </c>
      <c r="B91" s="151" t="s">
        <v>50</v>
      </c>
      <c r="C91" s="151">
        <v>2.5</v>
      </c>
      <c r="D91" s="151" t="s">
        <v>18</v>
      </c>
      <c r="E91" s="142">
        <v>52.536231884057969</v>
      </c>
      <c r="F91" s="143">
        <v>1</v>
      </c>
      <c r="G91" s="143">
        <v>1</v>
      </c>
      <c r="H91" s="143">
        <v>12000</v>
      </c>
      <c r="I91" s="151">
        <v>12000</v>
      </c>
      <c r="J91" s="73" t="s">
        <v>57</v>
      </c>
      <c r="K91" s="8"/>
      <c r="L91" s="72">
        <v>150</v>
      </c>
    </row>
    <row r="92" spans="1:12" ht="15.75" x14ac:dyDescent="0.25">
      <c r="A92" s="150"/>
      <c r="B92" s="151"/>
      <c r="C92" s="151"/>
      <c r="D92" s="151"/>
      <c r="E92" s="146"/>
      <c r="F92" s="147"/>
      <c r="G92" s="147"/>
      <c r="H92" s="147"/>
      <c r="I92" s="151"/>
      <c r="J92" s="73" t="s">
        <v>57</v>
      </c>
      <c r="K92" s="8"/>
      <c r="L92" s="72">
        <v>30</v>
      </c>
    </row>
    <row r="93" spans="1:12" ht="15.75" x14ac:dyDescent="0.25">
      <c r="A93" s="150"/>
      <c r="B93" s="151"/>
      <c r="C93" s="151"/>
      <c r="D93" s="151"/>
      <c r="E93" s="146"/>
      <c r="F93" s="147"/>
      <c r="G93" s="147"/>
      <c r="H93" s="147"/>
      <c r="I93" s="151"/>
      <c r="J93" s="73" t="s">
        <v>37</v>
      </c>
      <c r="K93" s="8"/>
      <c r="L93" s="72">
        <v>15</v>
      </c>
    </row>
    <row r="94" spans="1:12" ht="15.75" x14ac:dyDescent="0.25">
      <c r="A94" s="150"/>
      <c r="B94" s="151"/>
      <c r="C94" s="151"/>
      <c r="D94" s="151"/>
      <c r="E94" s="146"/>
      <c r="F94" s="147"/>
      <c r="G94" s="147"/>
      <c r="H94" s="147"/>
      <c r="I94" s="151"/>
      <c r="J94" s="73" t="s">
        <v>67</v>
      </c>
      <c r="K94" s="8"/>
      <c r="L94" s="72">
        <v>15</v>
      </c>
    </row>
    <row r="95" spans="1:12" ht="15.75" x14ac:dyDescent="0.25">
      <c r="A95" s="150"/>
      <c r="B95" s="151"/>
      <c r="C95" s="151"/>
      <c r="D95" s="151"/>
      <c r="E95" s="149"/>
      <c r="F95" s="147"/>
      <c r="G95" s="147"/>
      <c r="H95" s="147"/>
      <c r="I95" s="151"/>
      <c r="J95" s="73" t="s">
        <v>66</v>
      </c>
      <c r="K95" s="8"/>
      <c r="L95" s="72">
        <v>25</v>
      </c>
    </row>
    <row r="96" spans="1:12" ht="15.75" x14ac:dyDescent="0.25">
      <c r="A96" s="150">
        <v>15</v>
      </c>
      <c r="B96" s="151" t="s">
        <v>51</v>
      </c>
      <c r="C96" s="151">
        <v>1.3</v>
      </c>
      <c r="D96" s="151" t="s">
        <v>18</v>
      </c>
      <c r="E96" s="152">
        <f>+N96</f>
        <v>0</v>
      </c>
      <c r="F96" s="143">
        <v>2</v>
      </c>
      <c r="G96" s="143">
        <v>1</v>
      </c>
      <c r="H96" s="143">
        <v>12000</v>
      </c>
      <c r="I96" s="151">
        <v>12000</v>
      </c>
      <c r="J96" s="73" t="s">
        <v>58</v>
      </c>
      <c r="K96" s="8"/>
      <c r="L96" s="72">
        <v>330</v>
      </c>
    </row>
    <row r="97" spans="1:12" ht="15.75" x14ac:dyDescent="0.25">
      <c r="A97" s="150"/>
      <c r="B97" s="151"/>
      <c r="C97" s="151"/>
      <c r="D97" s="151"/>
      <c r="E97" s="152"/>
      <c r="F97" s="147"/>
      <c r="G97" s="147"/>
      <c r="H97" s="147"/>
      <c r="I97" s="151"/>
      <c r="J97" s="73" t="s">
        <v>56</v>
      </c>
      <c r="K97" s="8"/>
      <c r="L97" s="72">
        <v>20</v>
      </c>
    </row>
    <row r="98" spans="1:12" ht="15.75" x14ac:dyDescent="0.25">
      <c r="A98" s="150">
        <v>16</v>
      </c>
      <c r="B98" s="151" t="s">
        <v>52</v>
      </c>
      <c r="C98" s="151">
        <v>0.42</v>
      </c>
      <c r="D98" s="151" t="s">
        <v>18</v>
      </c>
      <c r="E98" s="152">
        <f>+N98</f>
        <v>0</v>
      </c>
      <c r="F98" s="143">
        <v>2</v>
      </c>
      <c r="G98" s="143">
        <v>1</v>
      </c>
      <c r="H98" s="143">
        <v>5000</v>
      </c>
      <c r="I98" s="151">
        <v>4500</v>
      </c>
      <c r="J98" s="73" t="s">
        <v>65</v>
      </c>
      <c r="K98" s="8"/>
      <c r="L98" s="72">
        <v>130</v>
      </c>
    </row>
    <row r="99" spans="1:12" ht="15.75" x14ac:dyDescent="0.25">
      <c r="A99" s="150"/>
      <c r="B99" s="151"/>
      <c r="C99" s="151"/>
      <c r="D99" s="151"/>
      <c r="E99" s="152"/>
      <c r="F99" s="147"/>
      <c r="G99" s="147"/>
      <c r="H99" s="147"/>
      <c r="I99" s="151"/>
      <c r="J99" s="73" t="s">
        <v>59</v>
      </c>
      <c r="K99" s="8"/>
      <c r="L99" s="72">
        <v>40</v>
      </c>
    </row>
    <row r="100" spans="1:12" ht="15.75" x14ac:dyDescent="0.25">
      <c r="A100" s="150"/>
      <c r="B100" s="151"/>
      <c r="C100" s="151"/>
      <c r="D100" s="151"/>
      <c r="E100" s="152"/>
      <c r="F100" s="148"/>
      <c r="G100" s="148"/>
      <c r="H100" s="148"/>
      <c r="I100" s="151"/>
      <c r="J100" s="73" t="s">
        <v>35</v>
      </c>
      <c r="K100" s="8"/>
      <c r="L100" s="72"/>
    </row>
    <row r="101" spans="1:12" ht="15.75" x14ac:dyDescent="0.25">
      <c r="A101" s="150">
        <v>17</v>
      </c>
      <c r="B101" s="151" t="s">
        <v>53</v>
      </c>
      <c r="C101" s="151">
        <v>0.92400000000000004</v>
      </c>
      <c r="D101" s="151" t="s">
        <v>18</v>
      </c>
      <c r="E101" s="152">
        <f>+N101</f>
        <v>0</v>
      </c>
      <c r="F101" s="143">
        <v>1</v>
      </c>
      <c r="G101" s="143">
        <v>1</v>
      </c>
      <c r="H101" s="143">
        <v>4500</v>
      </c>
      <c r="I101" s="151">
        <v>4200</v>
      </c>
      <c r="J101" s="73" t="s">
        <v>64</v>
      </c>
      <c r="K101" s="7"/>
      <c r="L101" s="11">
        <v>25</v>
      </c>
    </row>
    <row r="102" spans="1:12" ht="15.75" x14ac:dyDescent="0.25">
      <c r="A102" s="150"/>
      <c r="B102" s="151"/>
      <c r="C102" s="151"/>
      <c r="D102" s="151"/>
      <c r="E102" s="152"/>
      <c r="F102" s="147"/>
      <c r="G102" s="147"/>
      <c r="H102" s="147"/>
      <c r="I102" s="151"/>
      <c r="J102" s="73" t="s">
        <v>64</v>
      </c>
      <c r="K102" s="7"/>
      <c r="L102" s="72">
        <v>90</v>
      </c>
    </row>
    <row r="103" spans="1:12" ht="15.75" x14ac:dyDescent="0.25">
      <c r="A103" s="150"/>
      <c r="B103" s="151"/>
      <c r="C103" s="151"/>
      <c r="D103" s="151"/>
      <c r="E103" s="152"/>
      <c r="F103" s="147"/>
      <c r="G103" s="147"/>
      <c r="H103" s="147"/>
      <c r="I103" s="151"/>
      <c r="J103" s="73" t="s">
        <v>60</v>
      </c>
      <c r="K103" s="7"/>
      <c r="L103" s="72">
        <v>60</v>
      </c>
    </row>
    <row r="104" spans="1:12" ht="15.75" x14ac:dyDescent="0.25">
      <c r="A104" s="150"/>
      <c r="B104" s="151"/>
      <c r="C104" s="151"/>
      <c r="D104" s="151"/>
      <c r="E104" s="152"/>
      <c r="F104" s="148"/>
      <c r="G104" s="148"/>
      <c r="H104" s="148"/>
      <c r="I104" s="151"/>
      <c r="J104" s="73" t="s">
        <v>61</v>
      </c>
      <c r="K104" s="7"/>
      <c r="L104" s="72">
        <v>30</v>
      </c>
    </row>
    <row r="105" spans="1:12" ht="15.75" x14ac:dyDescent="0.25">
      <c r="A105" s="150">
        <v>18</v>
      </c>
      <c r="B105" s="151"/>
      <c r="C105" s="151"/>
      <c r="D105" s="151" t="s">
        <v>18</v>
      </c>
      <c r="E105" s="152">
        <f>+N105</f>
        <v>0</v>
      </c>
      <c r="F105" s="143">
        <v>2</v>
      </c>
      <c r="G105" s="143">
        <v>1</v>
      </c>
      <c r="H105" s="143">
        <v>3000</v>
      </c>
      <c r="I105" s="151">
        <v>2800</v>
      </c>
      <c r="J105" s="5"/>
      <c r="K105" s="5"/>
      <c r="L105" s="154"/>
    </row>
    <row r="106" spans="1:12" ht="15.75" x14ac:dyDescent="0.25">
      <c r="A106" s="150"/>
      <c r="B106" s="151"/>
      <c r="C106" s="151"/>
      <c r="D106" s="151"/>
      <c r="E106" s="152"/>
      <c r="F106" s="147"/>
      <c r="G106" s="147"/>
      <c r="H106" s="147"/>
      <c r="I106" s="151"/>
      <c r="J106" s="5"/>
      <c r="K106" s="5"/>
      <c r="L106" s="12"/>
    </row>
    <row r="107" spans="1:12" ht="15.75" x14ac:dyDescent="0.25">
      <c r="A107" s="150"/>
      <c r="B107" s="151"/>
      <c r="C107" s="151"/>
      <c r="D107" s="151"/>
      <c r="E107" s="152"/>
      <c r="F107" s="147"/>
      <c r="G107" s="147"/>
      <c r="H107" s="147"/>
      <c r="I107" s="151"/>
      <c r="J107" s="5"/>
      <c r="K107" s="5"/>
      <c r="L107" s="76"/>
    </row>
    <row r="108" spans="1:12" ht="15.75" x14ac:dyDescent="0.25">
      <c r="A108" s="150"/>
      <c r="B108" s="151"/>
      <c r="C108" s="151"/>
      <c r="D108" s="151"/>
      <c r="E108" s="152"/>
      <c r="F108" s="147"/>
      <c r="G108" s="147"/>
      <c r="H108" s="147"/>
      <c r="I108" s="151"/>
      <c r="J108" s="5"/>
      <c r="K108" s="5"/>
      <c r="L108" s="76"/>
    </row>
    <row r="109" spans="1:12" ht="15.75" x14ac:dyDescent="0.25">
      <c r="A109" s="150"/>
      <c r="B109" s="151"/>
      <c r="C109" s="151"/>
      <c r="D109" s="151"/>
      <c r="E109" s="152"/>
      <c r="F109" s="148"/>
      <c r="G109" s="148"/>
      <c r="H109" s="148"/>
      <c r="I109" s="151"/>
      <c r="J109" s="5"/>
      <c r="K109" s="5"/>
      <c r="L109" s="76"/>
    </row>
    <row r="110" spans="1:12" ht="15.75" x14ac:dyDescent="0.25">
      <c r="A110" s="155">
        <v>19</v>
      </c>
      <c r="B110" s="141"/>
      <c r="C110" s="141"/>
      <c r="D110" s="141" t="s">
        <v>18</v>
      </c>
      <c r="E110" s="142">
        <f>+N110</f>
        <v>0</v>
      </c>
      <c r="F110" s="143">
        <v>2</v>
      </c>
      <c r="G110" s="143">
        <v>1</v>
      </c>
      <c r="H110" s="143">
        <v>2100</v>
      </c>
      <c r="I110" s="141">
        <v>1900</v>
      </c>
      <c r="J110" s="5"/>
      <c r="K110" s="76"/>
      <c r="L110" s="76"/>
    </row>
    <row r="111" spans="1:12" ht="15.75" x14ac:dyDescent="0.25">
      <c r="A111" s="156"/>
      <c r="B111" s="145"/>
      <c r="C111" s="145"/>
      <c r="D111" s="145"/>
      <c r="E111" s="146"/>
      <c r="F111" s="147"/>
      <c r="G111" s="147"/>
      <c r="H111" s="147"/>
      <c r="I111" s="145"/>
      <c r="J111" s="5"/>
      <c r="K111" s="5"/>
      <c r="L111" s="76"/>
    </row>
    <row r="112" spans="1:12" ht="15.75" x14ac:dyDescent="0.25">
      <c r="A112" s="156"/>
      <c r="B112" s="145"/>
      <c r="C112" s="145"/>
      <c r="D112" s="145"/>
      <c r="E112" s="146"/>
      <c r="F112" s="147"/>
      <c r="G112" s="147"/>
      <c r="H112" s="147"/>
      <c r="I112" s="145"/>
      <c r="J112" s="5"/>
      <c r="K112" s="5"/>
      <c r="L112" s="76"/>
    </row>
    <row r="113" spans="1:15" ht="15.75" x14ac:dyDescent="0.25">
      <c r="A113" s="157"/>
      <c r="B113" s="158"/>
      <c r="C113" s="158"/>
      <c r="D113" s="158"/>
      <c r="E113" s="149"/>
      <c r="F113" s="148"/>
      <c r="G113" s="148"/>
      <c r="H113" s="148"/>
      <c r="I113" s="158"/>
      <c r="J113" s="5"/>
      <c r="K113" s="5"/>
      <c r="L113" s="76"/>
    </row>
    <row r="114" spans="1:15" ht="31.5" x14ac:dyDescent="0.25">
      <c r="A114" s="75">
        <v>20</v>
      </c>
      <c r="B114" s="68" t="s">
        <v>24</v>
      </c>
      <c r="C114" s="68"/>
      <c r="D114" s="68" t="s">
        <v>18</v>
      </c>
      <c r="E114" s="69">
        <f>+N114</f>
        <v>0</v>
      </c>
      <c r="F114" s="74">
        <v>2</v>
      </c>
      <c r="G114" s="74">
        <v>1</v>
      </c>
      <c r="H114" s="74">
        <v>2100</v>
      </c>
      <c r="I114" s="68">
        <v>1900</v>
      </c>
      <c r="J114" s="5"/>
      <c r="K114" s="5"/>
      <c r="L114" s="76"/>
    </row>
    <row r="115" spans="1:15" ht="15.75" x14ac:dyDescent="0.25">
      <c r="A115" s="140">
        <v>1</v>
      </c>
      <c r="B115" s="141" t="s">
        <v>43</v>
      </c>
      <c r="C115" s="141">
        <v>64</v>
      </c>
      <c r="D115" s="141" t="s">
        <v>40</v>
      </c>
      <c r="E115" s="142">
        <f>+N115</f>
        <v>55.652173913043484</v>
      </c>
      <c r="F115" s="143">
        <v>2</v>
      </c>
      <c r="G115" s="143">
        <v>1</v>
      </c>
      <c r="H115" s="143">
        <v>300</v>
      </c>
      <c r="I115" s="141">
        <v>300</v>
      </c>
      <c r="J115" s="5" t="s">
        <v>34</v>
      </c>
      <c r="K115" s="5"/>
      <c r="L115" s="76">
        <v>100</v>
      </c>
      <c r="M115" s="17">
        <f>+((100-N115)*O115/100)-SUM(L115:L127)</f>
        <v>-91.000000000000028</v>
      </c>
      <c r="N115" s="20">
        <f>C115/(I115*O115/1200)%</f>
        <v>55.652173913043484</v>
      </c>
      <c r="O115" s="34">
        <v>460</v>
      </c>
    </row>
    <row r="116" spans="1:15" ht="15.75" x14ac:dyDescent="0.25">
      <c r="A116" s="144"/>
      <c r="B116" s="145"/>
      <c r="C116" s="145"/>
      <c r="D116" s="145"/>
      <c r="E116" s="146"/>
      <c r="F116" s="147"/>
      <c r="G116" s="147"/>
      <c r="H116" s="147"/>
      <c r="I116" s="145"/>
      <c r="J116" s="5" t="s">
        <v>35</v>
      </c>
      <c r="K116" s="5"/>
      <c r="L116" s="14">
        <v>25</v>
      </c>
      <c r="M116" s="17"/>
      <c r="N116" s="20"/>
      <c r="O116" s="34"/>
    </row>
    <row r="117" spans="1:15" ht="15.75" x14ac:dyDescent="0.25">
      <c r="A117" s="144"/>
      <c r="B117" s="145"/>
      <c r="C117" s="145"/>
      <c r="D117" s="145"/>
      <c r="E117" s="146"/>
      <c r="F117" s="147"/>
      <c r="G117" s="147"/>
      <c r="H117" s="147"/>
      <c r="I117" s="145"/>
      <c r="J117" s="5" t="s">
        <v>38</v>
      </c>
      <c r="K117" s="5"/>
      <c r="L117" s="14">
        <v>15</v>
      </c>
      <c r="M117" s="17"/>
      <c r="N117" s="20"/>
      <c r="O117" s="34"/>
    </row>
    <row r="118" spans="1:15" ht="15.75" x14ac:dyDescent="0.25">
      <c r="A118" s="144"/>
      <c r="B118" s="145"/>
      <c r="C118" s="145"/>
      <c r="D118" s="145"/>
      <c r="E118" s="146"/>
      <c r="F118" s="147"/>
      <c r="G118" s="147"/>
      <c r="H118" s="147"/>
      <c r="I118" s="145"/>
      <c r="J118" s="5" t="s">
        <v>39</v>
      </c>
      <c r="K118" s="5"/>
      <c r="L118" s="14">
        <v>15</v>
      </c>
      <c r="M118" s="17"/>
      <c r="N118" s="20"/>
      <c r="O118" s="34"/>
    </row>
    <row r="119" spans="1:15" ht="15.75" x14ac:dyDescent="0.25">
      <c r="A119" s="144"/>
      <c r="B119" s="145"/>
      <c r="C119" s="145"/>
      <c r="D119" s="145"/>
      <c r="E119" s="146"/>
      <c r="F119" s="147"/>
      <c r="G119" s="147"/>
      <c r="H119" s="147"/>
      <c r="I119" s="145"/>
      <c r="J119" s="5" t="s">
        <v>36</v>
      </c>
      <c r="K119" s="5"/>
      <c r="L119" s="14">
        <v>20</v>
      </c>
      <c r="M119" s="17"/>
      <c r="N119" s="20"/>
      <c r="O119" s="34"/>
    </row>
    <row r="120" spans="1:15" ht="15.75" x14ac:dyDescent="0.25">
      <c r="A120" s="144"/>
      <c r="B120" s="145"/>
      <c r="C120" s="145"/>
      <c r="D120" s="145"/>
      <c r="E120" s="146"/>
      <c r="F120" s="148"/>
      <c r="G120" s="148"/>
      <c r="H120" s="148"/>
      <c r="I120" s="145"/>
      <c r="J120" s="1" t="s">
        <v>37</v>
      </c>
      <c r="K120" s="1"/>
      <c r="L120" s="2">
        <v>20</v>
      </c>
      <c r="M120" s="17"/>
      <c r="N120" s="20"/>
      <c r="O120" s="34"/>
    </row>
    <row r="121" spans="1:15" ht="15.75" x14ac:dyDescent="0.25">
      <c r="A121" s="140">
        <v>2</v>
      </c>
      <c r="B121" s="141" t="s">
        <v>73</v>
      </c>
      <c r="C121" s="141"/>
      <c r="D121" s="141"/>
      <c r="E121" s="142">
        <f>+N121</f>
        <v>0</v>
      </c>
      <c r="F121" s="143">
        <v>2</v>
      </c>
      <c r="G121" s="143">
        <v>1</v>
      </c>
      <c r="H121" s="143">
        <v>350</v>
      </c>
      <c r="I121" s="141">
        <v>400</v>
      </c>
      <c r="J121" s="5" t="s">
        <v>39</v>
      </c>
      <c r="K121" s="5"/>
      <c r="L121" s="14">
        <v>10</v>
      </c>
      <c r="M121" s="17">
        <f>+((100-N121)*O121/100)-SUM(L121:L127)</f>
        <v>360</v>
      </c>
      <c r="N121" s="20">
        <f>C121/(I121*O121/1200)%</f>
        <v>0</v>
      </c>
      <c r="O121" s="34">
        <v>460</v>
      </c>
    </row>
    <row r="122" spans="1:15" ht="15.75" x14ac:dyDescent="0.25">
      <c r="A122" s="144"/>
      <c r="B122" s="145"/>
      <c r="C122" s="145"/>
      <c r="D122" s="145"/>
      <c r="E122" s="146"/>
      <c r="F122" s="147"/>
      <c r="G122" s="147"/>
      <c r="H122" s="147"/>
      <c r="I122" s="145"/>
      <c r="J122" s="5" t="s">
        <v>56</v>
      </c>
      <c r="K122" s="5"/>
      <c r="L122" s="14">
        <v>10</v>
      </c>
      <c r="M122" s="17"/>
      <c r="N122" s="17"/>
      <c r="O122" s="35"/>
    </row>
    <row r="123" spans="1:15" ht="15.75" x14ac:dyDescent="0.25">
      <c r="A123" s="144"/>
      <c r="B123" s="145"/>
      <c r="C123" s="145"/>
      <c r="D123" s="145"/>
      <c r="E123" s="146"/>
      <c r="F123" s="147"/>
      <c r="G123" s="147"/>
      <c r="H123" s="147"/>
      <c r="I123" s="145"/>
      <c r="J123" s="5" t="s">
        <v>58</v>
      </c>
      <c r="K123" s="5"/>
      <c r="L123" s="14">
        <v>15</v>
      </c>
      <c r="M123" s="17"/>
      <c r="N123" s="17"/>
      <c r="O123" s="35"/>
    </row>
    <row r="124" spans="1:15" ht="15.75" x14ac:dyDescent="0.25">
      <c r="A124" s="144"/>
      <c r="B124" s="145"/>
      <c r="C124" s="145"/>
      <c r="D124" s="145"/>
      <c r="E124" s="146"/>
      <c r="F124" s="147"/>
      <c r="G124" s="147"/>
      <c r="H124" s="147"/>
      <c r="I124" s="145"/>
      <c r="J124" s="5" t="s">
        <v>35</v>
      </c>
      <c r="K124" s="5"/>
      <c r="L124" s="14">
        <v>15</v>
      </c>
      <c r="M124" s="17"/>
      <c r="N124" s="17"/>
      <c r="O124" s="35"/>
    </row>
    <row r="125" spans="1:15" ht="15.75" x14ac:dyDescent="0.25">
      <c r="A125" s="144"/>
      <c r="B125" s="145"/>
      <c r="C125" s="145"/>
      <c r="D125" s="145"/>
      <c r="E125" s="146"/>
      <c r="F125" s="147"/>
      <c r="G125" s="147"/>
      <c r="H125" s="147"/>
      <c r="I125" s="145"/>
      <c r="J125" s="5" t="s">
        <v>65</v>
      </c>
      <c r="K125" s="5"/>
      <c r="L125" s="14">
        <v>20</v>
      </c>
      <c r="M125" s="17"/>
      <c r="N125" s="17"/>
      <c r="O125" s="35"/>
    </row>
    <row r="126" spans="1:15" ht="15.75" x14ac:dyDescent="0.25">
      <c r="A126" s="144"/>
      <c r="B126" s="145"/>
      <c r="C126" s="145"/>
      <c r="D126" s="145"/>
      <c r="E126" s="146"/>
      <c r="F126" s="147"/>
      <c r="G126" s="147"/>
      <c r="H126" s="147"/>
      <c r="I126" s="145"/>
      <c r="J126" s="5" t="s">
        <v>65</v>
      </c>
      <c r="K126" s="5"/>
      <c r="L126" s="76">
        <v>15</v>
      </c>
      <c r="M126" s="17"/>
      <c r="N126" s="17"/>
      <c r="O126" s="35"/>
    </row>
    <row r="127" spans="1:15" ht="15.75" x14ac:dyDescent="0.25">
      <c r="A127" s="144"/>
      <c r="B127" s="145"/>
      <c r="C127" s="145"/>
      <c r="D127" s="145"/>
      <c r="E127" s="146"/>
      <c r="F127" s="148"/>
      <c r="G127" s="148"/>
      <c r="H127" s="148"/>
      <c r="I127" s="145"/>
      <c r="J127" s="63" t="s">
        <v>60</v>
      </c>
      <c r="K127" s="63"/>
      <c r="L127" s="76">
        <v>15</v>
      </c>
      <c r="M127" s="17"/>
      <c r="N127" s="17"/>
      <c r="O127" s="35"/>
    </row>
    <row r="128" spans="1:15" ht="15.75" x14ac:dyDescent="0.25">
      <c r="A128" s="140">
        <v>3</v>
      </c>
      <c r="B128" s="141" t="s">
        <v>44</v>
      </c>
      <c r="C128" s="141">
        <v>140</v>
      </c>
      <c r="D128" s="141" t="s">
        <v>41</v>
      </c>
      <c r="E128" s="142">
        <f>+N128</f>
        <v>68.908941755537327</v>
      </c>
      <c r="F128" s="143">
        <v>1</v>
      </c>
      <c r="G128" s="143">
        <v>2</v>
      </c>
      <c r="H128" s="143">
        <v>600</v>
      </c>
      <c r="I128" s="141">
        <v>530</v>
      </c>
      <c r="J128" s="5" t="s">
        <v>55</v>
      </c>
      <c r="K128" s="63"/>
      <c r="L128" s="76"/>
      <c r="M128" s="17">
        <f>+((100-N128)*O128/100)-SUM(L128:L136)</f>
        <v>8.0188679245283083</v>
      </c>
      <c r="N128" s="20">
        <f>C128/(I128*O128/1200)%</f>
        <v>68.908941755537327</v>
      </c>
      <c r="O128" s="34">
        <v>460</v>
      </c>
    </row>
    <row r="129" spans="1:15" ht="15.75" x14ac:dyDescent="0.25">
      <c r="A129" s="144"/>
      <c r="B129" s="145"/>
      <c r="C129" s="145"/>
      <c r="D129" s="145"/>
      <c r="E129" s="146"/>
      <c r="F129" s="147"/>
      <c r="G129" s="147"/>
      <c r="H129" s="147"/>
      <c r="I129" s="145"/>
      <c r="J129" s="5" t="s">
        <v>39</v>
      </c>
      <c r="K129" s="63"/>
      <c r="L129" s="16">
        <v>15</v>
      </c>
      <c r="M129" s="17"/>
      <c r="N129" s="20"/>
      <c r="O129" s="34"/>
    </row>
    <row r="130" spans="1:15" ht="15.75" x14ac:dyDescent="0.25">
      <c r="A130" s="144"/>
      <c r="B130" s="145"/>
      <c r="C130" s="145"/>
      <c r="D130" s="145"/>
      <c r="E130" s="146"/>
      <c r="F130" s="147"/>
      <c r="G130" s="147"/>
      <c r="H130" s="147"/>
      <c r="I130" s="145"/>
      <c r="J130" s="5" t="s">
        <v>56</v>
      </c>
      <c r="K130" s="63"/>
      <c r="L130" s="16">
        <v>20</v>
      </c>
      <c r="M130" s="17"/>
      <c r="N130" s="20"/>
      <c r="O130" s="34"/>
    </row>
    <row r="131" spans="1:15" ht="15.75" x14ac:dyDescent="0.25">
      <c r="A131" s="144"/>
      <c r="B131" s="145"/>
      <c r="C131" s="145"/>
      <c r="D131" s="145"/>
      <c r="E131" s="146"/>
      <c r="F131" s="147"/>
      <c r="G131" s="147"/>
      <c r="H131" s="147"/>
      <c r="I131" s="145"/>
      <c r="J131" s="5" t="s">
        <v>35</v>
      </c>
      <c r="K131" s="63"/>
      <c r="L131" s="16">
        <v>20</v>
      </c>
      <c r="M131" s="17"/>
      <c r="N131" s="20"/>
      <c r="O131" s="34"/>
    </row>
    <row r="132" spans="1:15" ht="15.75" x14ac:dyDescent="0.25">
      <c r="A132" s="144"/>
      <c r="B132" s="145"/>
      <c r="C132" s="145"/>
      <c r="D132" s="145"/>
      <c r="E132" s="146"/>
      <c r="F132" s="147"/>
      <c r="G132" s="147"/>
      <c r="H132" s="147"/>
      <c r="I132" s="145"/>
      <c r="J132" s="5" t="s">
        <v>57</v>
      </c>
      <c r="K132" s="63"/>
      <c r="L132" s="16">
        <v>20</v>
      </c>
      <c r="M132" s="17"/>
      <c r="N132" s="20"/>
      <c r="O132" s="34"/>
    </row>
    <row r="133" spans="1:15" ht="15.75" x14ac:dyDescent="0.25">
      <c r="A133" s="144"/>
      <c r="B133" s="145"/>
      <c r="C133" s="145"/>
      <c r="D133" s="145"/>
      <c r="E133" s="146"/>
      <c r="F133" s="147"/>
      <c r="G133" s="147"/>
      <c r="H133" s="147"/>
      <c r="I133" s="145"/>
      <c r="J133" s="5" t="s">
        <v>38</v>
      </c>
      <c r="K133" s="63"/>
      <c r="L133" s="16">
        <v>10</v>
      </c>
      <c r="M133" s="17"/>
      <c r="N133" s="20"/>
      <c r="O133" s="34"/>
    </row>
    <row r="134" spans="1:15" ht="15.75" x14ac:dyDescent="0.25">
      <c r="A134" s="144"/>
      <c r="B134" s="145"/>
      <c r="C134" s="145"/>
      <c r="D134" s="145"/>
      <c r="E134" s="146"/>
      <c r="F134" s="147"/>
      <c r="G134" s="147"/>
      <c r="H134" s="147"/>
      <c r="I134" s="145"/>
      <c r="J134" s="5" t="s">
        <v>39</v>
      </c>
      <c r="K134" s="63"/>
      <c r="L134" s="16">
        <v>15</v>
      </c>
      <c r="M134" s="17"/>
      <c r="N134" s="20"/>
      <c r="O134" s="34"/>
    </row>
    <row r="135" spans="1:15" ht="15.75" x14ac:dyDescent="0.25">
      <c r="A135" s="144"/>
      <c r="B135" s="145"/>
      <c r="C135" s="145"/>
      <c r="D135" s="145"/>
      <c r="E135" s="146"/>
      <c r="F135" s="147"/>
      <c r="G135" s="147"/>
      <c r="H135" s="147"/>
      <c r="I135" s="145"/>
      <c r="J135" s="5" t="s">
        <v>56</v>
      </c>
      <c r="K135" s="63"/>
      <c r="L135" s="16">
        <v>15</v>
      </c>
      <c r="M135" s="17"/>
      <c r="N135" s="20"/>
      <c r="O135" s="34"/>
    </row>
    <row r="136" spans="1:15" ht="15.75" x14ac:dyDescent="0.25">
      <c r="A136" s="144"/>
      <c r="B136" s="145"/>
      <c r="C136" s="145"/>
      <c r="D136" s="145"/>
      <c r="E136" s="146"/>
      <c r="F136" s="148"/>
      <c r="G136" s="148"/>
      <c r="H136" s="148"/>
      <c r="I136" s="145"/>
      <c r="J136" s="5" t="s">
        <v>35</v>
      </c>
      <c r="K136" s="5"/>
      <c r="L136" s="14">
        <v>20</v>
      </c>
      <c r="M136" s="17"/>
      <c r="N136" s="17"/>
      <c r="O136" s="35"/>
    </row>
    <row r="137" spans="1:15" ht="15.75" x14ac:dyDescent="0.25">
      <c r="A137" s="140">
        <v>4</v>
      </c>
      <c r="B137" s="141" t="s">
        <v>45</v>
      </c>
      <c r="C137" s="141">
        <v>158</v>
      </c>
      <c r="D137" s="141" t="s">
        <v>40</v>
      </c>
      <c r="E137" s="142">
        <f>+N137</f>
        <v>71.064467766116934</v>
      </c>
      <c r="F137" s="143">
        <v>2</v>
      </c>
      <c r="G137" s="143">
        <v>1</v>
      </c>
      <c r="H137" s="142">
        <v>600</v>
      </c>
      <c r="I137" s="141">
        <v>580</v>
      </c>
      <c r="J137" s="5" t="s">
        <v>58</v>
      </c>
      <c r="K137" s="5"/>
      <c r="L137" s="14">
        <v>5</v>
      </c>
      <c r="M137" s="17">
        <f>+((100-N137)*O137/100)-SUM(L137:L147)</f>
        <v>-1.8965517241379075</v>
      </c>
      <c r="N137" s="20">
        <f>C137/(I137*O137/1200)%</f>
        <v>71.064467766116934</v>
      </c>
      <c r="O137" s="34">
        <v>460</v>
      </c>
    </row>
    <row r="138" spans="1:15" ht="15.75" x14ac:dyDescent="0.25">
      <c r="A138" s="144"/>
      <c r="B138" s="145"/>
      <c r="C138" s="145"/>
      <c r="D138" s="145"/>
      <c r="E138" s="146"/>
      <c r="F138" s="147"/>
      <c r="G138" s="147"/>
      <c r="H138" s="146"/>
      <c r="I138" s="145"/>
      <c r="J138" s="5" t="s">
        <v>59</v>
      </c>
      <c r="K138" s="5"/>
      <c r="L138" s="14">
        <v>10</v>
      </c>
      <c r="M138" s="17"/>
      <c r="N138" s="20"/>
      <c r="O138" s="34"/>
    </row>
    <row r="139" spans="1:15" ht="15.75" x14ac:dyDescent="0.25">
      <c r="A139" s="144"/>
      <c r="B139" s="145"/>
      <c r="C139" s="145"/>
      <c r="D139" s="145"/>
      <c r="E139" s="146"/>
      <c r="F139" s="147"/>
      <c r="G139" s="147"/>
      <c r="H139" s="146"/>
      <c r="I139" s="145"/>
      <c r="J139" s="5" t="s">
        <v>60</v>
      </c>
      <c r="K139" s="5"/>
      <c r="L139" s="14">
        <v>10</v>
      </c>
      <c r="M139" s="17"/>
      <c r="N139" s="20"/>
      <c r="O139" s="34"/>
    </row>
    <row r="140" spans="1:15" ht="15.75" x14ac:dyDescent="0.25">
      <c r="A140" s="144"/>
      <c r="B140" s="145"/>
      <c r="C140" s="145"/>
      <c r="D140" s="145"/>
      <c r="E140" s="146"/>
      <c r="F140" s="147"/>
      <c r="G140" s="147"/>
      <c r="H140" s="146"/>
      <c r="I140" s="145"/>
      <c r="J140" s="5" t="s">
        <v>61</v>
      </c>
      <c r="K140" s="5"/>
      <c r="L140" s="14">
        <v>15</v>
      </c>
      <c r="M140" s="17"/>
      <c r="N140" s="20"/>
      <c r="O140" s="34"/>
    </row>
    <row r="141" spans="1:15" ht="15.75" x14ac:dyDescent="0.25">
      <c r="A141" s="144"/>
      <c r="B141" s="145"/>
      <c r="C141" s="145"/>
      <c r="D141" s="145"/>
      <c r="E141" s="146"/>
      <c r="F141" s="147"/>
      <c r="G141" s="147"/>
      <c r="H141" s="146"/>
      <c r="I141" s="145"/>
      <c r="J141" s="5" t="s">
        <v>62</v>
      </c>
      <c r="K141" s="5"/>
      <c r="L141" s="14">
        <v>15</v>
      </c>
      <c r="M141" s="17"/>
      <c r="N141" s="20"/>
      <c r="O141" s="34"/>
    </row>
    <row r="142" spans="1:15" ht="15.75" x14ac:dyDescent="0.25">
      <c r="A142" s="144"/>
      <c r="B142" s="145"/>
      <c r="C142" s="145"/>
      <c r="D142" s="145"/>
      <c r="E142" s="146"/>
      <c r="F142" s="147"/>
      <c r="G142" s="147"/>
      <c r="H142" s="146"/>
      <c r="I142" s="145"/>
      <c r="J142" s="5" t="s">
        <v>63</v>
      </c>
      <c r="K142" s="5"/>
      <c r="L142" s="14">
        <v>20</v>
      </c>
      <c r="M142" s="17"/>
      <c r="N142" s="20"/>
      <c r="O142" s="34"/>
    </row>
    <row r="143" spans="1:15" ht="15.75" x14ac:dyDescent="0.25">
      <c r="A143" s="144"/>
      <c r="B143" s="145"/>
      <c r="C143" s="145"/>
      <c r="D143" s="145"/>
      <c r="E143" s="146"/>
      <c r="F143" s="147"/>
      <c r="G143" s="147"/>
      <c r="H143" s="146"/>
      <c r="I143" s="145"/>
      <c r="J143" s="5" t="s">
        <v>59</v>
      </c>
      <c r="K143" s="5"/>
      <c r="L143" s="76">
        <v>15</v>
      </c>
      <c r="M143" s="17"/>
      <c r="N143" s="17"/>
      <c r="O143" s="35"/>
    </row>
    <row r="144" spans="1:15" ht="15.75" x14ac:dyDescent="0.25">
      <c r="A144" s="144"/>
      <c r="B144" s="145"/>
      <c r="C144" s="145"/>
      <c r="D144" s="145"/>
      <c r="E144" s="146"/>
      <c r="F144" s="147"/>
      <c r="G144" s="147"/>
      <c r="H144" s="146"/>
      <c r="I144" s="145"/>
      <c r="J144" s="5" t="s">
        <v>60</v>
      </c>
      <c r="K144" s="5"/>
      <c r="L144" s="76">
        <v>15</v>
      </c>
      <c r="M144" s="17"/>
      <c r="N144" s="17"/>
      <c r="O144" s="35"/>
    </row>
    <row r="145" spans="1:15" ht="15.75" x14ac:dyDescent="0.25">
      <c r="A145" s="144"/>
      <c r="B145" s="145"/>
      <c r="C145" s="145"/>
      <c r="D145" s="145"/>
      <c r="E145" s="146"/>
      <c r="F145" s="147"/>
      <c r="G145" s="147"/>
      <c r="H145" s="146"/>
      <c r="I145" s="145"/>
      <c r="J145" s="5" t="s">
        <v>61</v>
      </c>
      <c r="K145" s="5"/>
      <c r="L145" s="76">
        <v>10</v>
      </c>
      <c r="M145" s="17"/>
      <c r="N145" s="17"/>
      <c r="O145" s="35"/>
    </row>
    <row r="146" spans="1:15" ht="15.75" x14ac:dyDescent="0.25">
      <c r="A146" s="144"/>
      <c r="B146" s="145"/>
      <c r="C146" s="145"/>
      <c r="D146" s="145"/>
      <c r="E146" s="146"/>
      <c r="F146" s="147"/>
      <c r="G146" s="147"/>
      <c r="H146" s="146"/>
      <c r="I146" s="145"/>
      <c r="J146" s="5" t="s">
        <v>64</v>
      </c>
      <c r="K146" s="5"/>
      <c r="L146" s="76">
        <v>10</v>
      </c>
      <c r="M146" s="17"/>
      <c r="N146" s="17"/>
      <c r="O146" s="35"/>
    </row>
    <row r="147" spans="1:15" ht="15.75" x14ac:dyDescent="0.25">
      <c r="A147" s="144"/>
      <c r="B147" s="145"/>
      <c r="C147" s="145"/>
      <c r="D147" s="145"/>
      <c r="E147" s="146"/>
      <c r="F147" s="148"/>
      <c r="G147" s="148"/>
      <c r="H147" s="149"/>
      <c r="I147" s="145"/>
      <c r="J147" s="5" t="s">
        <v>61</v>
      </c>
      <c r="K147" s="5"/>
      <c r="L147" s="76">
        <v>10</v>
      </c>
      <c r="M147" s="17"/>
      <c r="N147" s="17"/>
      <c r="O147" s="35"/>
    </row>
    <row r="148" spans="1:15" ht="15.75" x14ac:dyDescent="0.25">
      <c r="A148" s="150">
        <v>5</v>
      </c>
      <c r="B148" s="151" t="s">
        <v>46</v>
      </c>
      <c r="C148" s="151">
        <v>130</v>
      </c>
      <c r="D148" s="151" t="s">
        <v>40</v>
      </c>
      <c r="E148" s="152">
        <f>+N148</f>
        <v>62.26053639846743</v>
      </c>
      <c r="F148" s="143">
        <v>2</v>
      </c>
      <c r="G148" s="143">
        <v>3</v>
      </c>
      <c r="H148" s="143">
        <v>600</v>
      </c>
      <c r="I148" s="151">
        <v>580</v>
      </c>
      <c r="J148" s="5" t="s">
        <v>58</v>
      </c>
      <c r="K148" s="5"/>
      <c r="L148" s="76">
        <v>6</v>
      </c>
      <c r="M148" s="17">
        <f>+((100-N148)*O148/100)-SUM(L148:L152)</f>
        <v>1.9310344827586192</v>
      </c>
      <c r="N148" s="20">
        <f>C148/(I148*O148/500)%</f>
        <v>62.26053639846743</v>
      </c>
      <c r="O148" s="34">
        <v>180</v>
      </c>
    </row>
    <row r="149" spans="1:15" ht="15.75" x14ac:dyDescent="0.25">
      <c r="A149" s="150"/>
      <c r="B149" s="151"/>
      <c r="C149" s="151"/>
      <c r="D149" s="151"/>
      <c r="E149" s="152"/>
      <c r="F149" s="147"/>
      <c r="G149" s="147"/>
      <c r="H149" s="147"/>
      <c r="I149" s="151"/>
      <c r="J149" s="5" t="s">
        <v>35</v>
      </c>
      <c r="K149" s="5"/>
      <c r="L149" s="76">
        <v>15</v>
      </c>
      <c r="M149" s="17"/>
      <c r="N149" s="20"/>
      <c r="O149" s="34"/>
    </row>
    <row r="150" spans="1:15" ht="15.75" x14ac:dyDescent="0.25">
      <c r="A150" s="150"/>
      <c r="B150" s="151"/>
      <c r="C150" s="151"/>
      <c r="D150" s="151"/>
      <c r="E150" s="152"/>
      <c r="F150" s="147"/>
      <c r="G150" s="147"/>
      <c r="H150" s="147"/>
      <c r="I150" s="151"/>
      <c r="J150" s="5" t="s">
        <v>59</v>
      </c>
      <c r="K150" s="5"/>
      <c r="L150" s="76">
        <v>10</v>
      </c>
      <c r="M150" s="17"/>
      <c r="N150" s="20"/>
      <c r="O150" s="34"/>
    </row>
    <row r="151" spans="1:15" ht="15.75" x14ac:dyDescent="0.25">
      <c r="A151" s="150"/>
      <c r="B151" s="151"/>
      <c r="C151" s="151"/>
      <c r="D151" s="151"/>
      <c r="E151" s="152"/>
      <c r="F151" s="147"/>
      <c r="G151" s="147"/>
      <c r="H151" s="147"/>
      <c r="I151" s="151"/>
      <c r="J151" s="5" t="s">
        <v>65</v>
      </c>
      <c r="K151" s="5"/>
      <c r="L151" s="76">
        <v>15</v>
      </c>
      <c r="M151" s="17"/>
      <c r="N151" s="20"/>
      <c r="O151" s="34"/>
    </row>
    <row r="152" spans="1:15" ht="15.75" x14ac:dyDescent="0.25">
      <c r="A152" s="150"/>
      <c r="B152" s="151"/>
      <c r="C152" s="151"/>
      <c r="D152" s="151"/>
      <c r="E152" s="152"/>
      <c r="F152" s="147"/>
      <c r="G152" s="147"/>
      <c r="H152" s="147"/>
      <c r="I152" s="151"/>
      <c r="J152" s="5" t="s">
        <v>60</v>
      </c>
      <c r="K152" s="5"/>
      <c r="L152" s="76">
        <v>20</v>
      </c>
      <c r="M152" s="17"/>
      <c r="N152" s="20"/>
      <c r="O152" s="34"/>
    </row>
    <row r="153" spans="1:15" ht="15.75" x14ac:dyDescent="0.25">
      <c r="A153" s="151">
        <v>6</v>
      </c>
      <c r="B153" s="151" t="s">
        <v>47</v>
      </c>
      <c r="C153" s="151">
        <v>332</v>
      </c>
      <c r="D153" s="151" t="s">
        <v>8</v>
      </c>
      <c r="E153" s="152">
        <f>+N153</f>
        <v>62.218890554722634</v>
      </c>
      <c r="F153" s="153">
        <v>1</v>
      </c>
      <c r="G153" s="153">
        <v>3</v>
      </c>
      <c r="H153" s="153">
        <v>600</v>
      </c>
      <c r="I153" s="151">
        <v>580</v>
      </c>
      <c r="J153" s="44" t="s">
        <v>64</v>
      </c>
      <c r="K153" s="58"/>
      <c r="L153" s="43"/>
      <c r="M153" s="17">
        <f>+((100-N153)*O153/100)-SUM(L153:L161)</f>
        <v>8.7931034482758719</v>
      </c>
      <c r="N153" s="20">
        <f>C153/(I153*O153/500)%</f>
        <v>62.218890554722634</v>
      </c>
      <c r="O153" s="34">
        <v>460</v>
      </c>
    </row>
    <row r="154" spans="1:15" ht="15.75" x14ac:dyDescent="0.25">
      <c r="A154" s="151"/>
      <c r="B154" s="151"/>
      <c r="C154" s="151"/>
      <c r="D154" s="151"/>
      <c r="E154" s="152"/>
      <c r="F154" s="153"/>
      <c r="G154" s="153"/>
      <c r="H154" s="153"/>
      <c r="I154" s="151"/>
      <c r="J154" s="65" t="s">
        <v>39</v>
      </c>
      <c r="K154" s="7"/>
      <c r="L154" s="72">
        <v>30</v>
      </c>
      <c r="M154" s="17"/>
      <c r="N154" s="20"/>
      <c r="O154" s="34"/>
    </row>
    <row r="155" spans="1:15" ht="15.75" x14ac:dyDescent="0.25">
      <c r="A155" s="151"/>
      <c r="B155" s="151"/>
      <c r="C155" s="151"/>
      <c r="D155" s="151"/>
      <c r="E155" s="152"/>
      <c r="F155" s="153"/>
      <c r="G155" s="153"/>
      <c r="H155" s="153"/>
      <c r="I155" s="151"/>
      <c r="J155" s="65" t="s">
        <v>38</v>
      </c>
      <c r="K155" s="7"/>
      <c r="L155" s="72">
        <v>10</v>
      </c>
      <c r="M155" s="17"/>
      <c r="N155" s="20"/>
      <c r="O155" s="34"/>
    </row>
    <row r="156" spans="1:15" ht="15.75" x14ac:dyDescent="0.25">
      <c r="A156" s="151"/>
      <c r="B156" s="151"/>
      <c r="C156" s="151"/>
      <c r="D156" s="151"/>
      <c r="E156" s="152"/>
      <c r="F156" s="153"/>
      <c r="G156" s="153"/>
      <c r="H156" s="153"/>
      <c r="I156" s="151"/>
      <c r="J156" s="65" t="s">
        <v>38</v>
      </c>
      <c r="K156" s="7"/>
      <c r="L156" s="72">
        <v>15</v>
      </c>
      <c r="M156" s="17"/>
      <c r="N156" s="20"/>
      <c r="O156" s="34"/>
    </row>
    <row r="157" spans="1:15" ht="15.75" x14ac:dyDescent="0.25">
      <c r="A157" s="151"/>
      <c r="B157" s="151"/>
      <c r="C157" s="151"/>
      <c r="D157" s="151"/>
      <c r="E157" s="152"/>
      <c r="F157" s="153"/>
      <c r="G157" s="153"/>
      <c r="H157" s="153"/>
      <c r="I157" s="151"/>
      <c r="J157" s="65" t="s">
        <v>38</v>
      </c>
      <c r="K157" s="7"/>
      <c r="L157" s="72">
        <v>25</v>
      </c>
      <c r="M157" s="17"/>
      <c r="N157" s="20"/>
      <c r="O157" s="34"/>
    </row>
    <row r="158" spans="1:15" ht="15.75" x14ac:dyDescent="0.25">
      <c r="A158" s="151"/>
      <c r="B158" s="151"/>
      <c r="C158" s="151"/>
      <c r="D158" s="151"/>
      <c r="E158" s="152"/>
      <c r="F158" s="153"/>
      <c r="G158" s="153"/>
      <c r="H158" s="153"/>
      <c r="I158" s="151"/>
      <c r="J158" s="65" t="s">
        <v>38</v>
      </c>
      <c r="K158" s="7"/>
      <c r="L158" s="72">
        <v>30</v>
      </c>
      <c r="M158" s="17"/>
      <c r="N158" s="20"/>
      <c r="O158" s="34"/>
    </row>
    <row r="159" spans="1:15" ht="15.75" x14ac:dyDescent="0.25">
      <c r="A159" s="151"/>
      <c r="B159" s="151"/>
      <c r="C159" s="151"/>
      <c r="D159" s="151"/>
      <c r="E159" s="152"/>
      <c r="F159" s="153"/>
      <c r="G159" s="153"/>
      <c r="H159" s="153"/>
      <c r="I159" s="151"/>
      <c r="J159" s="65" t="s">
        <v>57</v>
      </c>
      <c r="K159" s="7"/>
      <c r="L159" s="72">
        <v>15</v>
      </c>
      <c r="M159" s="17"/>
      <c r="N159" s="20"/>
      <c r="O159" s="34"/>
    </row>
    <row r="160" spans="1:15" ht="15.75" x14ac:dyDescent="0.25">
      <c r="A160" s="151"/>
      <c r="B160" s="151"/>
      <c r="C160" s="151"/>
      <c r="D160" s="151"/>
      <c r="E160" s="152"/>
      <c r="F160" s="153"/>
      <c r="G160" s="153"/>
      <c r="H160" s="153"/>
      <c r="I160" s="151"/>
      <c r="J160" s="65" t="s">
        <v>58</v>
      </c>
      <c r="K160" s="7"/>
      <c r="L160" s="72">
        <v>20</v>
      </c>
      <c r="M160" s="17"/>
      <c r="N160" s="20"/>
      <c r="O160" s="34"/>
    </row>
    <row r="161" spans="1:15" ht="15.75" x14ac:dyDescent="0.25">
      <c r="A161" s="151"/>
      <c r="B161" s="151"/>
      <c r="C161" s="151"/>
      <c r="D161" s="151"/>
      <c r="E161" s="152"/>
      <c r="F161" s="153"/>
      <c r="G161" s="153"/>
      <c r="H161" s="153"/>
      <c r="I161" s="151"/>
      <c r="J161" s="42" t="s">
        <v>35</v>
      </c>
      <c r="K161" s="42"/>
      <c r="L161" s="43">
        <v>20</v>
      </c>
      <c r="M161" s="17"/>
      <c r="N161" s="20"/>
      <c r="O161" s="34"/>
    </row>
    <row r="162" spans="1:15" ht="15.75" x14ac:dyDescent="0.25">
      <c r="A162" s="140">
        <v>7</v>
      </c>
      <c r="B162" s="141" t="s">
        <v>48</v>
      </c>
      <c r="C162" s="141">
        <v>230</v>
      </c>
      <c r="D162" s="141" t="s">
        <v>8</v>
      </c>
      <c r="E162" s="142">
        <f>+N162</f>
        <v>83.333333333333343</v>
      </c>
      <c r="F162" s="143">
        <v>2</v>
      </c>
      <c r="G162" s="143">
        <v>2</v>
      </c>
      <c r="H162" s="143">
        <v>300</v>
      </c>
      <c r="I162" s="141">
        <v>300</v>
      </c>
      <c r="J162" s="64" t="s">
        <v>59</v>
      </c>
      <c r="K162" s="12"/>
      <c r="L162" s="71">
        <v>15</v>
      </c>
      <c r="M162" s="17">
        <f>+((100-N162)*O162/100)-SUM(L162:L165)</f>
        <v>6.6666666666666288</v>
      </c>
      <c r="N162" s="20">
        <f>C162/(I162*O162/500)%</f>
        <v>83.333333333333343</v>
      </c>
      <c r="O162" s="34">
        <v>460</v>
      </c>
    </row>
    <row r="163" spans="1:15" ht="15.75" x14ac:dyDescent="0.25">
      <c r="A163" s="144"/>
      <c r="B163" s="145"/>
      <c r="C163" s="145"/>
      <c r="D163" s="145"/>
      <c r="E163" s="146"/>
      <c r="F163" s="147"/>
      <c r="G163" s="147"/>
      <c r="H163" s="147"/>
      <c r="I163" s="145"/>
      <c r="J163" s="64" t="s">
        <v>66</v>
      </c>
      <c r="K163" s="12"/>
      <c r="L163" s="71">
        <v>15</v>
      </c>
      <c r="M163" s="17"/>
      <c r="N163" s="20"/>
      <c r="O163" s="34"/>
    </row>
    <row r="164" spans="1:15" ht="15.75" x14ac:dyDescent="0.25">
      <c r="A164" s="144"/>
      <c r="B164" s="145"/>
      <c r="C164" s="145"/>
      <c r="D164" s="145"/>
      <c r="E164" s="146"/>
      <c r="F164" s="147"/>
      <c r="G164" s="147"/>
      <c r="H164" s="147"/>
      <c r="I164" s="145"/>
      <c r="J164" s="64" t="s">
        <v>35</v>
      </c>
      <c r="K164" s="12"/>
      <c r="L164" s="71">
        <v>20</v>
      </c>
      <c r="M164" s="17"/>
      <c r="N164" s="20"/>
      <c r="O164" s="34"/>
    </row>
    <row r="165" spans="1:15" ht="15.75" x14ac:dyDescent="0.25">
      <c r="A165" s="144"/>
      <c r="B165" s="145"/>
      <c r="C165" s="145"/>
      <c r="D165" s="145"/>
      <c r="E165" s="146"/>
      <c r="F165" s="147"/>
      <c r="G165" s="147"/>
      <c r="H165" s="147"/>
      <c r="I165" s="145"/>
      <c r="J165" s="64" t="s">
        <v>65</v>
      </c>
      <c r="K165" s="12"/>
      <c r="L165" s="71">
        <v>20</v>
      </c>
      <c r="M165" s="17"/>
      <c r="N165" s="20"/>
      <c r="O165" s="34"/>
    </row>
    <row r="166" spans="1:15" ht="15.75" x14ac:dyDescent="0.25">
      <c r="A166" s="140">
        <v>8</v>
      </c>
      <c r="B166" s="141"/>
      <c r="C166" s="141"/>
      <c r="D166" s="141" t="s">
        <v>8</v>
      </c>
      <c r="E166" s="142">
        <f>+N166</f>
        <v>0</v>
      </c>
      <c r="F166" s="143">
        <v>4</v>
      </c>
      <c r="G166" s="143">
        <v>2</v>
      </c>
      <c r="H166" s="143">
        <v>300</v>
      </c>
      <c r="I166" s="141">
        <v>300</v>
      </c>
      <c r="J166" s="5" t="s">
        <v>64</v>
      </c>
      <c r="K166" s="5"/>
      <c r="L166" s="70">
        <v>130</v>
      </c>
      <c r="M166" s="17">
        <f>+((100-N166)*O166/100)-SUM(L166:L174)</f>
        <v>15</v>
      </c>
      <c r="N166" s="20">
        <f>C166/(I166*O166/1000)%</f>
        <v>0</v>
      </c>
      <c r="O166" s="34">
        <v>460</v>
      </c>
    </row>
    <row r="167" spans="1:15" ht="15.75" x14ac:dyDescent="0.25">
      <c r="A167" s="144"/>
      <c r="B167" s="145"/>
      <c r="C167" s="145"/>
      <c r="D167" s="145"/>
      <c r="E167" s="146"/>
      <c r="F167" s="147"/>
      <c r="G167" s="147"/>
      <c r="H167" s="147"/>
      <c r="I167" s="145"/>
      <c r="J167" s="5" t="s">
        <v>60</v>
      </c>
      <c r="K167" s="5"/>
      <c r="L167" s="76">
        <v>20</v>
      </c>
      <c r="M167" s="17"/>
      <c r="N167" s="20"/>
      <c r="O167" s="34"/>
    </row>
    <row r="168" spans="1:15" ht="15.75" x14ac:dyDescent="0.25">
      <c r="A168" s="144"/>
      <c r="B168" s="145"/>
      <c r="C168" s="145"/>
      <c r="D168" s="145"/>
      <c r="E168" s="146"/>
      <c r="F168" s="147"/>
      <c r="G168" s="147"/>
      <c r="H168" s="147"/>
      <c r="I168" s="145"/>
      <c r="J168" s="5" t="s">
        <v>63</v>
      </c>
      <c r="K168" s="5"/>
      <c r="L168" s="76">
        <v>40</v>
      </c>
      <c r="M168" s="17"/>
      <c r="N168" s="20"/>
      <c r="O168" s="34"/>
    </row>
    <row r="169" spans="1:15" ht="15.75" x14ac:dyDescent="0.25">
      <c r="A169" s="144"/>
      <c r="B169" s="145"/>
      <c r="C169" s="145"/>
      <c r="D169" s="145"/>
      <c r="E169" s="146"/>
      <c r="F169" s="147"/>
      <c r="G169" s="147"/>
      <c r="H169" s="147"/>
      <c r="I169" s="145"/>
      <c r="J169" s="5" t="s">
        <v>62</v>
      </c>
      <c r="K169" s="76"/>
      <c r="L169" s="76">
        <v>20</v>
      </c>
      <c r="M169" s="17"/>
      <c r="N169" s="20"/>
      <c r="O169" s="34"/>
    </row>
    <row r="170" spans="1:15" ht="15.75" x14ac:dyDescent="0.25">
      <c r="A170" s="144"/>
      <c r="B170" s="145"/>
      <c r="C170" s="145"/>
      <c r="D170" s="145"/>
      <c r="E170" s="146"/>
      <c r="F170" s="147"/>
      <c r="G170" s="147"/>
      <c r="H170" s="147"/>
      <c r="I170" s="145"/>
      <c r="J170" s="73" t="s">
        <v>57</v>
      </c>
      <c r="K170" s="8"/>
      <c r="L170" s="72">
        <v>150</v>
      </c>
      <c r="M170" s="17"/>
      <c r="N170" s="20"/>
      <c r="O170" s="34"/>
    </row>
    <row r="171" spans="1:15" ht="15.75" x14ac:dyDescent="0.25">
      <c r="A171" s="144"/>
      <c r="B171" s="145"/>
      <c r="C171" s="145"/>
      <c r="D171" s="145"/>
      <c r="E171" s="146"/>
      <c r="F171" s="147"/>
      <c r="G171" s="147"/>
      <c r="H171" s="147"/>
      <c r="I171" s="145"/>
      <c r="J171" s="73" t="s">
        <v>57</v>
      </c>
      <c r="K171" s="8"/>
      <c r="L171" s="72">
        <v>30</v>
      </c>
      <c r="M171" s="17"/>
      <c r="N171" s="20"/>
      <c r="O171" s="34"/>
    </row>
    <row r="172" spans="1:15" ht="15.75" x14ac:dyDescent="0.25">
      <c r="A172" s="144"/>
      <c r="B172" s="145"/>
      <c r="C172" s="145"/>
      <c r="D172" s="145"/>
      <c r="E172" s="146"/>
      <c r="F172" s="147"/>
      <c r="G172" s="147"/>
      <c r="H172" s="147"/>
      <c r="I172" s="145"/>
      <c r="J172" s="73" t="s">
        <v>37</v>
      </c>
      <c r="K172" s="8"/>
      <c r="L172" s="72">
        <v>15</v>
      </c>
      <c r="M172" s="17"/>
      <c r="N172" s="20"/>
      <c r="O172" s="34"/>
    </row>
    <row r="173" spans="1:15" ht="15.75" x14ac:dyDescent="0.25">
      <c r="A173" s="144"/>
      <c r="B173" s="145"/>
      <c r="C173" s="145"/>
      <c r="D173" s="145"/>
      <c r="E173" s="146"/>
      <c r="F173" s="147"/>
      <c r="G173" s="147"/>
      <c r="H173" s="147"/>
      <c r="I173" s="145"/>
      <c r="J173" s="73" t="s">
        <v>67</v>
      </c>
      <c r="K173" s="8"/>
      <c r="L173" s="72">
        <v>15</v>
      </c>
      <c r="M173" s="17"/>
      <c r="N173" s="20"/>
      <c r="O173" s="34"/>
    </row>
    <row r="174" spans="1:15" ht="15.75" x14ac:dyDescent="0.25">
      <c r="A174" s="144"/>
      <c r="B174" s="145"/>
      <c r="C174" s="145"/>
      <c r="D174" s="145"/>
      <c r="E174" s="146"/>
      <c r="F174" s="147"/>
      <c r="G174" s="147"/>
      <c r="H174" s="147"/>
      <c r="I174" s="145"/>
      <c r="J174" s="73" t="s">
        <v>66</v>
      </c>
      <c r="K174" s="8"/>
      <c r="L174" s="72">
        <v>25</v>
      </c>
      <c r="M174" s="17"/>
      <c r="N174" s="20"/>
      <c r="O174" s="34"/>
    </row>
    <row r="175" spans="1:15" ht="15.75" x14ac:dyDescent="0.25">
      <c r="A175" s="140">
        <v>9</v>
      </c>
      <c r="B175" s="141"/>
      <c r="C175" s="141"/>
      <c r="D175" s="141" t="s">
        <v>8</v>
      </c>
      <c r="E175" s="142">
        <f>+N175</f>
        <v>0</v>
      </c>
      <c r="F175" s="143">
        <v>2</v>
      </c>
      <c r="G175" s="143">
        <v>2</v>
      </c>
      <c r="H175" s="143">
        <v>100</v>
      </c>
      <c r="I175" s="141">
        <v>72</v>
      </c>
      <c r="J175" s="73" t="s">
        <v>58</v>
      </c>
      <c r="K175" s="8"/>
      <c r="L175" s="72">
        <v>330</v>
      </c>
      <c r="M175" s="17">
        <f>+((100-N175)*O175/100)-SUM(L175:L179)</f>
        <v>-425</v>
      </c>
      <c r="N175" s="20">
        <f>C175/(I175*O175/500)%</f>
        <v>0</v>
      </c>
      <c r="O175" s="34">
        <v>120</v>
      </c>
    </row>
    <row r="176" spans="1:15" ht="15.75" x14ac:dyDescent="0.25">
      <c r="A176" s="144"/>
      <c r="B176" s="145"/>
      <c r="C176" s="145"/>
      <c r="D176" s="145"/>
      <c r="E176" s="146"/>
      <c r="F176" s="147"/>
      <c r="G176" s="147"/>
      <c r="H176" s="147"/>
      <c r="I176" s="145"/>
      <c r="J176" s="73" t="s">
        <v>56</v>
      </c>
      <c r="K176" s="8"/>
      <c r="L176" s="72">
        <v>20</v>
      </c>
      <c r="M176" s="17"/>
      <c r="N176" s="20"/>
      <c r="O176" s="34"/>
    </row>
    <row r="177" spans="1:15" ht="15.75" x14ac:dyDescent="0.25">
      <c r="A177" s="140">
        <v>10</v>
      </c>
      <c r="B177" s="141"/>
      <c r="C177" s="141"/>
      <c r="D177" s="141"/>
      <c r="E177" s="142">
        <f>+N177</f>
        <v>0</v>
      </c>
      <c r="F177" s="143">
        <v>2</v>
      </c>
      <c r="G177" s="143">
        <v>2</v>
      </c>
      <c r="H177" s="143">
        <v>220</v>
      </c>
      <c r="I177" s="141">
        <v>100</v>
      </c>
      <c r="J177" s="73" t="s">
        <v>65</v>
      </c>
      <c r="K177" s="8"/>
      <c r="L177" s="72">
        <v>130</v>
      </c>
      <c r="M177" s="22">
        <f>+((100-N177)*O177/100)-SUM(L177:L183)</f>
        <v>-235</v>
      </c>
      <c r="N177" s="26">
        <f>C177/(I177*O177/500)%</f>
        <v>0</v>
      </c>
      <c r="O177" s="36">
        <v>480</v>
      </c>
    </row>
    <row r="178" spans="1:15" ht="15.75" x14ac:dyDescent="0.25">
      <c r="A178" s="144"/>
      <c r="B178" s="145"/>
      <c r="C178" s="145"/>
      <c r="D178" s="145"/>
      <c r="E178" s="146"/>
      <c r="F178" s="147"/>
      <c r="G178" s="147"/>
      <c r="H178" s="147"/>
      <c r="I178" s="145"/>
      <c r="J178" s="73" t="s">
        <v>59</v>
      </c>
      <c r="K178" s="8"/>
      <c r="L178" s="72">
        <v>40</v>
      </c>
      <c r="M178" s="17"/>
      <c r="N178" s="17"/>
      <c r="O178" s="35"/>
    </row>
    <row r="179" spans="1:15" ht="15.75" x14ac:dyDescent="0.25">
      <c r="A179" s="144"/>
      <c r="B179" s="145"/>
      <c r="C179" s="145"/>
      <c r="D179" s="145"/>
      <c r="E179" s="146"/>
      <c r="F179" s="147"/>
      <c r="G179" s="147"/>
      <c r="H179" s="147"/>
      <c r="I179" s="145"/>
      <c r="J179" s="73" t="s">
        <v>66</v>
      </c>
      <c r="K179" s="8"/>
      <c r="L179" s="72">
        <v>25</v>
      </c>
      <c r="M179" s="17"/>
      <c r="N179" s="17"/>
      <c r="O179" s="35"/>
    </row>
    <row r="180" spans="1:15" ht="15.75" x14ac:dyDescent="0.25">
      <c r="A180" s="144"/>
      <c r="B180" s="145"/>
      <c r="C180" s="145"/>
      <c r="D180" s="145"/>
      <c r="E180" s="146"/>
      <c r="F180" s="147"/>
      <c r="G180" s="147"/>
      <c r="H180" s="147"/>
      <c r="I180" s="145"/>
      <c r="J180" s="73" t="s">
        <v>58</v>
      </c>
      <c r="K180" s="8"/>
      <c r="L180" s="72">
        <v>330</v>
      </c>
      <c r="M180" s="17"/>
      <c r="N180" s="17"/>
      <c r="O180" s="35"/>
    </row>
    <row r="181" spans="1:15" ht="15.75" x14ac:dyDescent="0.25">
      <c r="A181" s="144"/>
      <c r="B181" s="145"/>
      <c r="C181" s="145"/>
      <c r="D181" s="145"/>
      <c r="E181" s="146"/>
      <c r="F181" s="147"/>
      <c r="G181" s="147"/>
      <c r="H181" s="147"/>
      <c r="I181" s="145"/>
      <c r="J181" s="73" t="s">
        <v>56</v>
      </c>
      <c r="K181" s="8"/>
      <c r="L181" s="72">
        <v>20</v>
      </c>
      <c r="M181" s="17"/>
      <c r="N181" s="17"/>
      <c r="O181" s="35"/>
    </row>
    <row r="182" spans="1:15" ht="15.75" x14ac:dyDescent="0.25">
      <c r="A182" s="144"/>
      <c r="B182" s="145"/>
      <c r="C182" s="145"/>
      <c r="D182" s="145"/>
      <c r="E182" s="146"/>
      <c r="F182" s="147"/>
      <c r="G182" s="147"/>
      <c r="H182" s="147"/>
      <c r="I182" s="145"/>
      <c r="J182" s="73" t="s">
        <v>65</v>
      </c>
      <c r="K182" s="8"/>
      <c r="L182" s="72">
        <v>130</v>
      </c>
      <c r="M182" s="17"/>
      <c r="N182" s="17"/>
      <c r="O182" s="35"/>
    </row>
    <row r="183" spans="1:15" ht="15.75" x14ac:dyDescent="0.25">
      <c r="A183" s="144"/>
      <c r="B183" s="145"/>
      <c r="C183" s="145"/>
      <c r="D183" s="145"/>
      <c r="E183" s="146"/>
      <c r="F183" s="148"/>
      <c r="G183" s="148"/>
      <c r="H183" s="148"/>
      <c r="I183" s="145"/>
      <c r="J183" s="73" t="s">
        <v>59</v>
      </c>
      <c r="K183" s="8"/>
      <c r="L183" s="72">
        <v>40</v>
      </c>
      <c r="M183" s="17"/>
      <c r="N183" s="17"/>
      <c r="O183" s="35"/>
    </row>
    <row r="184" spans="1:15" ht="15.75" x14ac:dyDescent="0.25">
      <c r="A184" s="140">
        <v>11</v>
      </c>
      <c r="B184" s="141"/>
      <c r="C184" s="141"/>
      <c r="D184" s="141" t="s">
        <v>8</v>
      </c>
      <c r="E184" s="142">
        <f>+N184</f>
        <v>0</v>
      </c>
      <c r="F184" s="143">
        <v>2</v>
      </c>
      <c r="G184" s="143">
        <v>2</v>
      </c>
      <c r="H184" s="143">
        <v>100</v>
      </c>
      <c r="I184" s="141">
        <v>82</v>
      </c>
      <c r="J184" s="5"/>
      <c r="K184" s="5"/>
      <c r="L184" s="14"/>
      <c r="M184" s="17">
        <f>+((100-N184)*O184/100)-SUM(L184:L193)</f>
        <v>440</v>
      </c>
      <c r="N184" s="20">
        <f>C184/(I184*O184/500)%</f>
        <v>0</v>
      </c>
      <c r="O184" s="34">
        <v>460</v>
      </c>
    </row>
    <row r="185" spans="1:15" ht="15.75" x14ac:dyDescent="0.25">
      <c r="A185" s="144"/>
      <c r="B185" s="145"/>
      <c r="C185" s="145"/>
      <c r="D185" s="145"/>
      <c r="E185" s="146"/>
      <c r="F185" s="147"/>
      <c r="G185" s="147"/>
      <c r="H185" s="147"/>
      <c r="I185" s="145"/>
      <c r="J185" s="5"/>
      <c r="K185" s="5"/>
      <c r="L185" s="14"/>
      <c r="M185" s="17"/>
      <c r="N185" s="17"/>
      <c r="O185" s="35" t="s">
        <v>21</v>
      </c>
    </row>
    <row r="186" spans="1:15" ht="15.75" x14ac:dyDescent="0.25">
      <c r="A186" s="144"/>
      <c r="B186" s="145"/>
      <c r="C186" s="145"/>
      <c r="D186" s="145"/>
      <c r="E186" s="146"/>
      <c r="F186" s="147"/>
      <c r="G186" s="147"/>
      <c r="H186" s="147"/>
      <c r="I186" s="145"/>
      <c r="J186" s="5"/>
      <c r="K186" s="5"/>
      <c r="L186" s="14"/>
      <c r="M186" s="17"/>
      <c r="N186" s="17"/>
      <c r="O186" s="35"/>
    </row>
    <row r="187" spans="1:15" ht="15.75" x14ac:dyDescent="0.25">
      <c r="A187" s="144"/>
      <c r="B187" s="145"/>
      <c r="C187" s="145"/>
      <c r="D187" s="145"/>
      <c r="E187" s="146"/>
      <c r="F187" s="147"/>
      <c r="G187" s="147"/>
      <c r="H187" s="147"/>
      <c r="I187" s="145"/>
      <c r="J187" s="5"/>
      <c r="K187" s="5"/>
      <c r="L187" s="14"/>
      <c r="M187" s="17"/>
      <c r="N187" s="17"/>
      <c r="O187" s="35"/>
    </row>
    <row r="188" spans="1:15" ht="15.75" x14ac:dyDescent="0.25">
      <c r="A188" s="144"/>
      <c r="B188" s="145"/>
      <c r="C188" s="145"/>
      <c r="D188" s="145"/>
      <c r="E188" s="146"/>
      <c r="F188" s="147"/>
      <c r="G188" s="147"/>
      <c r="H188" s="147"/>
      <c r="I188" s="145"/>
      <c r="J188" s="5"/>
      <c r="K188" s="5"/>
      <c r="L188" s="14"/>
      <c r="M188" s="17"/>
      <c r="N188" s="17"/>
      <c r="O188" s="35"/>
    </row>
    <row r="189" spans="1:15" ht="15.75" x14ac:dyDescent="0.25">
      <c r="A189" s="144"/>
      <c r="B189" s="145"/>
      <c r="C189" s="145"/>
      <c r="D189" s="145"/>
      <c r="E189" s="146"/>
      <c r="F189" s="147"/>
      <c r="G189" s="147"/>
      <c r="H189" s="147"/>
      <c r="I189" s="145"/>
      <c r="J189" s="5"/>
      <c r="K189" s="5"/>
      <c r="L189" s="14"/>
      <c r="M189" s="17"/>
      <c r="N189" s="17"/>
      <c r="O189" s="35"/>
    </row>
    <row r="190" spans="1:15" ht="15.75" x14ac:dyDescent="0.25">
      <c r="A190" s="144"/>
      <c r="B190" s="145"/>
      <c r="C190" s="145"/>
      <c r="D190" s="145"/>
      <c r="E190" s="146"/>
      <c r="F190" s="147"/>
      <c r="G190" s="147"/>
      <c r="H190" s="147"/>
      <c r="I190" s="145"/>
      <c r="J190" s="5"/>
      <c r="K190" s="5"/>
      <c r="L190" s="14"/>
      <c r="M190" s="17"/>
      <c r="N190" s="17"/>
      <c r="O190" s="35"/>
    </row>
    <row r="191" spans="1:15" ht="15.75" x14ac:dyDescent="0.25">
      <c r="A191" s="144"/>
      <c r="B191" s="145"/>
      <c r="C191" s="145"/>
      <c r="D191" s="145"/>
      <c r="E191" s="146"/>
      <c r="F191" s="147"/>
      <c r="G191" s="147"/>
      <c r="H191" s="147"/>
      <c r="I191" s="145"/>
      <c r="J191" s="5"/>
      <c r="K191" s="5"/>
      <c r="L191" s="14"/>
      <c r="M191" s="17"/>
      <c r="N191" s="17"/>
      <c r="O191" s="35"/>
    </row>
    <row r="192" spans="1:15" ht="15.75" x14ac:dyDescent="0.25">
      <c r="A192" s="144"/>
      <c r="B192" s="145"/>
      <c r="C192" s="145"/>
      <c r="D192" s="145"/>
      <c r="E192" s="146"/>
      <c r="F192" s="147"/>
      <c r="G192" s="147"/>
      <c r="H192" s="147"/>
      <c r="I192" s="145"/>
      <c r="J192" s="5"/>
      <c r="K192" s="5"/>
      <c r="L192" s="14"/>
      <c r="M192" s="17"/>
      <c r="N192" s="17"/>
      <c r="O192" s="35"/>
    </row>
    <row r="193" spans="1:15" ht="63" x14ac:dyDescent="0.25">
      <c r="A193" s="144"/>
      <c r="B193" s="145"/>
      <c r="C193" s="145"/>
      <c r="D193" s="145"/>
      <c r="E193" s="146"/>
      <c r="F193" s="147"/>
      <c r="G193" s="147"/>
      <c r="H193" s="147"/>
      <c r="I193" s="145"/>
      <c r="J193" s="5" t="s">
        <v>17</v>
      </c>
      <c r="K193" s="5"/>
      <c r="L193" s="14">
        <v>20</v>
      </c>
      <c r="M193" s="17"/>
      <c r="N193" s="17"/>
      <c r="O193" s="35"/>
    </row>
    <row r="194" spans="1:15" ht="15.75" x14ac:dyDescent="0.25">
      <c r="A194" s="150">
        <v>12</v>
      </c>
      <c r="B194" s="151"/>
      <c r="C194" s="151"/>
      <c r="D194" s="151" t="s">
        <v>8</v>
      </c>
      <c r="E194" s="152">
        <f>+N194</f>
        <v>0</v>
      </c>
      <c r="F194" s="143">
        <v>2</v>
      </c>
      <c r="G194" s="143">
        <v>2</v>
      </c>
      <c r="H194" s="143">
        <v>100</v>
      </c>
      <c r="I194" s="151">
        <v>80</v>
      </c>
      <c r="J194" s="5"/>
      <c r="K194" s="5"/>
      <c r="L194" s="76"/>
      <c r="M194" s="17">
        <f>+((100-N194)*O194/100)-SUM(L194:L199)</f>
        <v>460</v>
      </c>
      <c r="N194" s="20">
        <f>C194/(I194*O194/500)%</f>
        <v>0</v>
      </c>
      <c r="O194" s="34">
        <v>460</v>
      </c>
    </row>
    <row r="195" spans="1:15" ht="15.75" x14ac:dyDescent="0.25">
      <c r="A195" s="150"/>
      <c r="B195" s="151"/>
      <c r="C195" s="151"/>
      <c r="D195" s="151"/>
      <c r="E195" s="152"/>
      <c r="F195" s="147"/>
      <c r="G195" s="147"/>
      <c r="H195" s="147"/>
      <c r="I195" s="151"/>
      <c r="J195" s="5"/>
      <c r="K195" s="5"/>
      <c r="L195" s="76"/>
      <c r="M195" s="17"/>
      <c r="N195" s="17"/>
      <c r="O195" s="35"/>
    </row>
    <row r="196" spans="1:15" ht="15.75" x14ac:dyDescent="0.25">
      <c r="A196" s="150"/>
      <c r="B196" s="151"/>
      <c r="C196" s="151"/>
      <c r="D196" s="151"/>
      <c r="E196" s="152"/>
      <c r="F196" s="147"/>
      <c r="G196" s="147"/>
      <c r="H196" s="147"/>
      <c r="I196" s="151"/>
      <c r="J196" s="5"/>
      <c r="K196" s="5"/>
      <c r="L196" s="76"/>
      <c r="M196" s="17"/>
      <c r="N196" s="17"/>
      <c r="O196" s="35"/>
    </row>
    <row r="197" spans="1:15" ht="15.75" x14ac:dyDescent="0.25">
      <c r="A197" s="150"/>
      <c r="B197" s="151"/>
      <c r="C197" s="151"/>
      <c r="D197" s="151"/>
      <c r="E197" s="152"/>
      <c r="F197" s="147"/>
      <c r="G197" s="147"/>
      <c r="H197" s="147"/>
      <c r="I197" s="151"/>
      <c r="J197" s="5"/>
      <c r="K197" s="5"/>
      <c r="L197" s="76"/>
      <c r="M197" s="17"/>
      <c r="N197" s="17"/>
      <c r="O197" s="35"/>
    </row>
    <row r="198" spans="1:15" ht="15.75" x14ac:dyDescent="0.25">
      <c r="A198" s="150"/>
      <c r="B198" s="151"/>
      <c r="C198" s="151"/>
      <c r="D198" s="151"/>
      <c r="E198" s="152"/>
      <c r="F198" s="147"/>
      <c r="G198" s="147"/>
      <c r="H198" s="147"/>
      <c r="I198" s="151"/>
      <c r="J198" s="5"/>
      <c r="K198" s="5"/>
      <c r="L198" s="76"/>
      <c r="M198" s="17"/>
      <c r="N198" s="17"/>
      <c r="O198" s="35"/>
    </row>
    <row r="199" spans="1:15" ht="15.75" x14ac:dyDescent="0.25">
      <c r="A199" s="150"/>
      <c r="B199" s="151"/>
      <c r="C199" s="151"/>
      <c r="D199" s="151"/>
      <c r="E199" s="152"/>
      <c r="F199" s="148"/>
      <c r="G199" s="148"/>
      <c r="H199" s="148"/>
      <c r="I199" s="151"/>
      <c r="J199" s="5"/>
      <c r="K199" s="5"/>
      <c r="L199" s="76"/>
      <c r="M199" s="17"/>
      <c r="N199" s="17"/>
      <c r="O199" s="35"/>
    </row>
    <row r="200" spans="1:15" ht="15.75" x14ac:dyDescent="0.25">
      <c r="A200" s="150">
        <v>13</v>
      </c>
      <c r="B200" s="151" t="s">
        <v>49</v>
      </c>
      <c r="C200" s="151">
        <v>2.9</v>
      </c>
      <c r="D200" s="151" t="s">
        <v>18</v>
      </c>
      <c r="E200" s="152">
        <f>+N200</f>
        <v>52.536231884057969</v>
      </c>
      <c r="F200" s="143">
        <v>1</v>
      </c>
      <c r="G200" s="143">
        <v>1</v>
      </c>
      <c r="H200" s="143">
        <v>12000</v>
      </c>
      <c r="I200" s="151">
        <v>12000</v>
      </c>
      <c r="J200" s="5" t="s">
        <v>64</v>
      </c>
      <c r="K200" s="5"/>
      <c r="L200" s="70">
        <v>130</v>
      </c>
      <c r="M200" s="17">
        <f>+((100-N200)*O200/100)-SUM(L200:L203)</f>
        <v>8.3333333333333712</v>
      </c>
      <c r="N200" s="20">
        <f>C200/(I200*O200/1000000)%</f>
        <v>52.536231884057969</v>
      </c>
      <c r="O200" s="34">
        <v>460</v>
      </c>
    </row>
    <row r="201" spans="1:15" ht="15.75" x14ac:dyDescent="0.25">
      <c r="A201" s="150"/>
      <c r="B201" s="151"/>
      <c r="C201" s="151"/>
      <c r="D201" s="151"/>
      <c r="E201" s="152"/>
      <c r="F201" s="147"/>
      <c r="G201" s="147"/>
      <c r="H201" s="147"/>
      <c r="I201" s="151"/>
      <c r="J201" s="5" t="s">
        <v>60</v>
      </c>
      <c r="K201" s="5"/>
      <c r="L201" s="76">
        <v>20</v>
      </c>
      <c r="M201" s="17"/>
      <c r="N201" s="17"/>
      <c r="O201" s="35"/>
    </row>
    <row r="202" spans="1:15" ht="15.75" x14ac:dyDescent="0.25">
      <c r="A202" s="150"/>
      <c r="B202" s="151"/>
      <c r="C202" s="151"/>
      <c r="D202" s="151"/>
      <c r="E202" s="152"/>
      <c r="F202" s="147"/>
      <c r="G202" s="147"/>
      <c r="H202" s="147"/>
      <c r="I202" s="151"/>
      <c r="J202" s="5" t="s">
        <v>63</v>
      </c>
      <c r="K202" s="5"/>
      <c r="L202" s="76">
        <v>40</v>
      </c>
      <c r="M202" s="17"/>
      <c r="N202" s="17"/>
      <c r="O202" s="35"/>
    </row>
    <row r="203" spans="1:15" ht="15.75" x14ac:dyDescent="0.25">
      <c r="A203" s="150"/>
      <c r="B203" s="151"/>
      <c r="C203" s="151"/>
      <c r="D203" s="151"/>
      <c r="E203" s="152"/>
      <c r="F203" s="148"/>
      <c r="G203" s="148"/>
      <c r="H203" s="148"/>
      <c r="I203" s="151"/>
      <c r="J203" s="5" t="s">
        <v>62</v>
      </c>
      <c r="K203" s="76"/>
      <c r="L203" s="76">
        <v>20</v>
      </c>
      <c r="M203" s="17"/>
      <c r="N203" s="17"/>
      <c r="O203" s="35"/>
    </row>
    <row r="204" spans="1:15" ht="15.75" x14ac:dyDescent="0.25">
      <c r="A204" s="150">
        <v>14</v>
      </c>
      <c r="B204" s="151" t="s">
        <v>50</v>
      </c>
      <c r="C204" s="151">
        <v>2.5</v>
      </c>
      <c r="D204" s="151" t="s">
        <v>18</v>
      </c>
      <c r="E204" s="142">
        <v>52.536231884057969</v>
      </c>
      <c r="F204" s="143">
        <v>1</v>
      </c>
      <c r="G204" s="143">
        <v>1</v>
      </c>
      <c r="H204" s="143">
        <v>12000</v>
      </c>
      <c r="I204" s="151">
        <v>12000</v>
      </c>
      <c r="J204" s="73" t="s">
        <v>57</v>
      </c>
      <c r="K204" s="8"/>
      <c r="L204" s="72">
        <v>150</v>
      </c>
      <c r="M204" s="17">
        <f>+((100-N204)*O204/100)-SUM(L204:L208)</f>
        <v>16.666666666666686</v>
      </c>
      <c r="N204" s="20">
        <f>C204/(I204*O204/1000000)%</f>
        <v>45.289855072463766</v>
      </c>
      <c r="O204" s="34">
        <v>460</v>
      </c>
    </row>
    <row r="205" spans="1:15" ht="15.75" x14ac:dyDescent="0.25">
      <c r="A205" s="150"/>
      <c r="B205" s="151"/>
      <c r="C205" s="151"/>
      <c r="D205" s="151"/>
      <c r="E205" s="146"/>
      <c r="F205" s="147"/>
      <c r="G205" s="147"/>
      <c r="H205" s="147"/>
      <c r="I205" s="151"/>
      <c r="J205" s="73" t="s">
        <v>57</v>
      </c>
      <c r="K205" s="8"/>
      <c r="L205" s="72">
        <v>30</v>
      </c>
      <c r="M205" s="17"/>
      <c r="N205" s="20"/>
      <c r="O205" s="34"/>
    </row>
    <row r="206" spans="1:15" ht="15.75" x14ac:dyDescent="0.25">
      <c r="A206" s="150"/>
      <c r="B206" s="151"/>
      <c r="C206" s="151"/>
      <c r="D206" s="151"/>
      <c r="E206" s="146"/>
      <c r="F206" s="147"/>
      <c r="G206" s="147"/>
      <c r="H206" s="147"/>
      <c r="I206" s="151"/>
      <c r="J206" s="73" t="s">
        <v>37</v>
      </c>
      <c r="K206" s="8"/>
      <c r="L206" s="72">
        <v>15</v>
      </c>
      <c r="M206" s="17"/>
      <c r="N206" s="20"/>
      <c r="O206" s="34"/>
    </row>
    <row r="207" spans="1:15" ht="15.75" x14ac:dyDescent="0.25">
      <c r="A207" s="150"/>
      <c r="B207" s="151"/>
      <c r="C207" s="151"/>
      <c r="D207" s="151"/>
      <c r="E207" s="146"/>
      <c r="F207" s="147"/>
      <c r="G207" s="147"/>
      <c r="H207" s="147"/>
      <c r="I207" s="151"/>
      <c r="J207" s="73" t="s">
        <v>67</v>
      </c>
      <c r="K207" s="8"/>
      <c r="L207" s="72">
        <v>15</v>
      </c>
      <c r="M207" s="17"/>
      <c r="N207" s="20"/>
      <c r="O207" s="34"/>
    </row>
    <row r="208" spans="1:15" ht="15.75" x14ac:dyDescent="0.25">
      <c r="A208" s="150"/>
      <c r="B208" s="151"/>
      <c r="C208" s="151"/>
      <c r="D208" s="151"/>
      <c r="E208" s="149"/>
      <c r="F208" s="147"/>
      <c r="G208" s="147"/>
      <c r="H208" s="147"/>
      <c r="I208" s="151"/>
      <c r="J208" s="73" t="s">
        <v>66</v>
      </c>
      <c r="K208" s="8"/>
      <c r="L208" s="72">
        <v>25</v>
      </c>
      <c r="M208" s="17"/>
      <c r="N208" s="20"/>
      <c r="O208" s="34"/>
    </row>
    <row r="209" spans="1:15" ht="15.75" x14ac:dyDescent="0.25">
      <c r="A209" s="150">
        <v>15</v>
      </c>
      <c r="B209" s="151" t="s">
        <v>51</v>
      </c>
      <c r="C209" s="151">
        <v>1.3</v>
      </c>
      <c r="D209" s="151" t="s">
        <v>18</v>
      </c>
      <c r="E209" s="152">
        <f>+N209</f>
        <v>23.55072463768116</v>
      </c>
      <c r="F209" s="143">
        <v>2</v>
      </c>
      <c r="G209" s="143">
        <v>1</v>
      </c>
      <c r="H209" s="143">
        <v>12000</v>
      </c>
      <c r="I209" s="151">
        <v>12000</v>
      </c>
      <c r="J209" s="73" t="s">
        <v>58</v>
      </c>
      <c r="K209" s="8"/>
      <c r="L209" s="72">
        <v>330</v>
      </c>
      <c r="M209" s="17">
        <f>+((100-N209)*O209/100)-SUM(L209:L210)</f>
        <v>1.6666666666667425</v>
      </c>
      <c r="N209" s="20">
        <f>C209/(I209*O209/1000000)%</f>
        <v>23.55072463768116</v>
      </c>
      <c r="O209" s="34">
        <v>460</v>
      </c>
    </row>
    <row r="210" spans="1:15" ht="15.75" x14ac:dyDescent="0.25">
      <c r="A210" s="150"/>
      <c r="B210" s="151"/>
      <c r="C210" s="151"/>
      <c r="D210" s="151"/>
      <c r="E210" s="152"/>
      <c r="F210" s="147"/>
      <c r="G210" s="147"/>
      <c r="H210" s="147"/>
      <c r="I210" s="151"/>
      <c r="J210" s="73" t="s">
        <v>56</v>
      </c>
      <c r="K210" s="8"/>
      <c r="L210" s="72">
        <v>20</v>
      </c>
      <c r="M210" s="17"/>
      <c r="N210" s="20"/>
      <c r="O210" s="34"/>
    </row>
    <row r="211" spans="1:15" ht="15.75" x14ac:dyDescent="0.25">
      <c r="A211" s="150">
        <v>16</v>
      </c>
      <c r="B211" s="151" t="s">
        <v>52</v>
      </c>
      <c r="C211" s="151">
        <v>0.42</v>
      </c>
      <c r="D211" s="151" t="s">
        <v>18</v>
      </c>
      <c r="E211" s="152">
        <f>+N211</f>
        <v>34.567901234567898</v>
      </c>
      <c r="F211" s="143">
        <v>2</v>
      </c>
      <c r="G211" s="143">
        <v>1</v>
      </c>
      <c r="H211" s="143">
        <v>5000</v>
      </c>
      <c r="I211" s="151">
        <v>4500</v>
      </c>
      <c r="J211" s="73" t="s">
        <v>65</v>
      </c>
      <c r="K211" s="8"/>
      <c r="L211" s="72">
        <v>130</v>
      </c>
      <c r="M211" s="17">
        <f>+((100-N211)*O211/100)-SUM(L211:L213)</f>
        <v>6.6666666666666856</v>
      </c>
      <c r="N211" s="20">
        <f>C211/(I211*O211/1000000)%</f>
        <v>34.567901234567898</v>
      </c>
      <c r="O211" s="34">
        <v>270</v>
      </c>
    </row>
    <row r="212" spans="1:15" ht="15.75" x14ac:dyDescent="0.25">
      <c r="A212" s="150"/>
      <c r="B212" s="151"/>
      <c r="C212" s="151"/>
      <c r="D212" s="151"/>
      <c r="E212" s="152"/>
      <c r="F212" s="147"/>
      <c r="G212" s="147"/>
      <c r="H212" s="147"/>
      <c r="I212" s="151"/>
      <c r="J212" s="73" t="s">
        <v>59</v>
      </c>
      <c r="K212" s="8"/>
      <c r="L212" s="72">
        <v>40</v>
      </c>
      <c r="M212" s="17"/>
      <c r="N212" s="20"/>
      <c r="O212" s="34"/>
    </row>
    <row r="213" spans="1:15" ht="15.75" x14ac:dyDescent="0.25">
      <c r="A213" s="150"/>
      <c r="B213" s="151"/>
      <c r="C213" s="151"/>
      <c r="D213" s="151"/>
      <c r="E213" s="152"/>
      <c r="F213" s="148"/>
      <c r="G213" s="148"/>
      <c r="H213" s="148"/>
      <c r="I213" s="151"/>
      <c r="J213" s="73" t="s">
        <v>35</v>
      </c>
      <c r="K213" s="8"/>
      <c r="L213" s="72"/>
      <c r="M213" s="17"/>
      <c r="N213" s="20"/>
      <c r="O213" s="34"/>
    </row>
    <row r="214" spans="1:15" ht="15.75" x14ac:dyDescent="0.25">
      <c r="A214" s="150">
        <v>17</v>
      </c>
      <c r="B214" s="151" t="s">
        <v>53</v>
      </c>
      <c r="C214" s="151">
        <v>0.92400000000000004</v>
      </c>
      <c r="D214" s="151" t="s">
        <v>18</v>
      </c>
      <c r="E214" s="152">
        <f>+N214</f>
        <v>47.826086956521742</v>
      </c>
      <c r="F214" s="143">
        <v>1</v>
      </c>
      <c r="G214" s="143">
        <v>1</v>
      </c>
      <c r="H214" s="143">
        <v>4500</v>
      </c>
      <c r="I214" s="151">
        <v>4200</v>
      </c>
      <c r="J214" s="73" t="s">
        <v>64</v>
      </c>
      <c r="K214" s="7"/>
      <c r="L214" s="11">
        <v>25</v>
      </c>
      <c r="M214" s="17">
        <f>+((100-N214)*O214/100)-SUM(L214:L217)</f>
        <v>35</v>
      </c>
      <c r="N214" s="20">
        <f>C214/(I214*O214/1000000)%</f>
        <v>47.826086956521742</v>
      </c>
      <c r="O214" s="34">
        <v>460</v>
      </c>
    </row>
    <row r="215" spans="1:15" ht="15.75" x14ac:dyDescent="0.25">
      <c r="A215" s="150"/>
      <c r="B215" s="151"/>
      <c r="C215" s="151"/>
      <c r="D215" s="151"/>
      <c r="E215" s="152"/>
      <c r="F215" s="147"/>
      <c r="G215" s="147"/>
      <c r="H215" s="147"/>
      <c r="I215" s="151"/>
      <c r="J215" s="73" t="s">
        <v>64</v>
      </c>
      <c r="K215" s="7"/>
      <c r="L215" s="72">
        <v>90</v>
      </c>
      <c r="M215" s="17"/>
      <c r="N215" s="20"/>
      <c r="O215" s="34"/>
    </row>
    <row r="216" spans="1:15" ht="15.75" x14ac:dyDescent="0.25">
      <c r="A216" s="150"/>
      <c r="B216" s="151"/>
      <c r="C216" s="151"/>
      <c r="D216" s="151"/>
      <c r="E216" s="152"/>
      <c r="F216" s="147"/>
      <c r="G216" s="147"/>
      <c r="H216" s="147"/>
      <c r="I216" s="151"/>
      <c r="J216" s="73" t="s">
        <v>60</v>
      </c>
      <c r="K216" s="7"/>
      <c r="L216" s="72">
        <v>60</v>
      </c>
      <c r="M216" s="17"/>
      <c r="N216" s="20"/>
      <c r="O216" s="34"/>
    </row>
    <row r="217" spans="1:15" ht="15.75" x14ac:dyDescent="0.25">
      <c r="A217" s="150"/>
      <c r="B217" s="151"/>
      <c r="C217" s="151"/>
      <c r="D217" s="151"/>
      <c r="E217" s="152"/>
      <c r="F217" s="148"/>
      <c r="G217" s="148"/>
      <c r="H217" s="148"/>
      <c r="I217" s="151"/>
      <c r="J217" s="73" t="s">
        <v>61</v>
      </c>
      <c r="K217" s="7"/>
      <c r="L217" s="72">
        <v>30</v>
      </c>
      <c r="M217" s="17"/>
      <c r="N217" s="17"/>
      <c r="O217" s="35"/>
    </row>
    <row r="218" spans="1:15" ht="15.75" x14ac:dyDescent="0.25">
      <c r="A218" s="150">
        <v>18</v>
      </c>
      <c r="B218" s="151"/>
      <c r="C218" s="151"/>
      <c r="D218" s="151" t="s">
        <v>18</v>
      </c>
      <c r="E218" s="152">
        <f>+N218</f>
        <v>0</v>
      </c>
      <c r="F218" s="143">
        <v>2</v>
      </c>
      <c r="G218" s="143">
        <v>1</v>
      </c>
      <c r="H218" s="143">
        <v>3000</v>
      </c>
      <c r="I218" s="151">
        <v>2800</v>
      </c>
      <c r="J218" s="5"/>
      <c r="K218" s="5"/>
      <c r="L218" s="154"/>
      <c r="M218" s="21">
        <f>+((100-N218)*O218/100)-SUM(L218:L222)</f>
        <v>480</v>
      </c>
      <c r="N218" s="20">
        <f>C218/(I218*O218/1000000)%</f>
        <v>0</v>
      </c>
      <c r="O218" s="34">
        <v>480</v>
      </c>
    </row>
    <row r="219" spans="1:15" ht="15.75" x14ac:dyDescent="0.25">
      <c r="A219" s="150"/>
      <c r="B219" s="151"/>
      <c r="C219" s="151"/>
      <c r="D219" s="151"/>
      <c r="E219" s="152"/>
      <c r="F219" s="147"/>
      <c r="G219" s="147"/>
      <c r="H219" s="147"/>
      <c r="I219" s="151"/>
      <c r="J219" s="5"/>
      <c r="K219" s="5"/>
      <c r="L219" s="12"/>
      <c r="M219" s="17"/>
      <c r="N219" s="17"/>
      <c r="O219" s="35"/>
    </row>
    <row r="220" spans="1:15" ht="15.75" x14ac:dyDescent="0.25">
      <c r="A220" s="150"/>
      <c r="B220" s="151"/>
      <c r="C220" s="151"/>
      <c r="D220" s="151"/>
      <c r="E220" s="152"/>
      <c r="F220" s="147"/>
      <c r="G220" s="147"/>
      <c r="H220" s="147"/>
      <c r="I220" s="151"/>
      <c r="J220" s="5"/>
      <c r="K220" s="5"/>
      <c r="L220" s="76"/>
      <c r="M220" s="17"/>
      <c r="N220" s="17"/>
      <c r="O220" s="35"/>
    </row>
    <row r="221" spans="1:15" ht="15.75" x14ac:dyDescent="0.25">
      <c r="A221" s="150"/>
      <c r="B221" s="151"/>
      <c r="C221" s="151"/>
      <c r="D221" s="151"/>
      <c r="E221" s="152"/>
      <c r="F221" s="147"/>
      <c r="G221" s="147"/>
      <c r="H221" s="147"/>
      <c r="I221" s="151"/>
      <c r="J221" s="5"/>
      <c r="K221" s="5"/>
      <c r="L221" s="76"/>
      <c r="M221" s="17"/>
      <c r="N221" s="17"/>
      <c r="O221" s="35"/>
    </row>
    <row r="222" spans="1:15" ht="15.75" x14ac:dyDescent="0.25">
      <c r="A222" s="150"/>
      <c r="B222" s="151"/>
      <c r="C222" s="151"/>
      <c r="D222" s="151"/>
      <c r="E222" s="152"/>
      <c r="F222" s="148"/>
      <c r="G222" s="148"/>
      <c r="H222" s="148"/>
      <c r="I222" s="151"/>
      <c r="J222" s="5"/>
      <c r="K222" s="5"/>
      <c r="L222" s="76"/>
      <c r="M222" s="17"/>
      <c r="N222" s="17"/>
      <c r="O222" s="35"/>
    </row>
    <row r="223" spans="1:15" ht="15.75" x14ac:dyDescent="0.25">
      <c r="A223" s="155">
        <v>19</v>
      </c>
      <c r="B223" s="141"/>
      <c r="C223" s="141"/>
      <c r="D223" s="141" t="s">
        <v>18</v>
      </c>
      <c r="E223" s="142">
        <f>+N223</f>
        <v>0</v>
      </c>
      <c r="F223" s="143">
        <v>2</v>
      </c>
      <c r="G223" s="143">
        <v>1</v>
      </c>
      <c r="H223" s="143">
        <v>2100</v>
      </c>
      <c r="I223" s="141">
        <v>1900</v>
      </c>
      <c r="J223" s="5"/>
      <c r="K223" s="76"/>
      <c r="L223" s="76"/>
      <c r="M223" s="17">
        <f>+((100-N223)*O223/100)-SUM(L223:L226)</f>
        <v>460</v>
      </c>
      <c r="N223" s="20">
        <f>C223/(I223*O223/1000000)%</f>
        <v>0</v>
      </c>
      <c r="O223" s="35">
        <v>460</v>
      </c>
    </row>
    <row r="224" spans="1:15" ht="15.75" x14ac:dyDescent="0.25">
      <c r="A224" s="156"/>
      <c r="B224" s="145"/>
      <c r="C224" s="145"/>
      <c r="D224" s="145"/>
      <c r="E224" s="146"/>
      <c r="F224" s="147"/>
      <c r="G224" s="147"/>
      <c r="H224" s="147"/>
      <c r="I224" s="145"/>
      <c r="J224" s="5"/>
      <c r="K224" s="5"/>
      <c r="L224" s="76"/>
      <c r="M224" s="17"/>
      <c r="N224" s="17"/>
      <c r="O224" s="35"/>
    </row>
    <row r="225" spans="1:15" ht="15.75" x14ac:dyDescent="0.25">
      <c r="A225" s="156"/>
      <c r="B225" s="145"/>
      <c r="C225" s="145"/>
      <c r="D225" s="145"/>
      <c r="E225" s="146"/>
      <c r="F225" s="147"/>
      <c r="G225" s="147"/>
      <c r="H225" s="147"/>
      <c r="I225" s="145"/>
      <c r="J225" s="5"/>
      <c r="K225" s="5"/>
      <c r="L225" s="76"/>
      <c r="M225" s="17"/>
      <c r="N225" s="17"/>
      <c r="O225" s="35"/>
    </row>
    <row r="226" spans="1:15" ht="15.75" x14ac:dyDescent="0.25">
      <c r="A226" s="157"/>
      <c r="B226" s="158"/>
      <c r="C226" s="158"/>
      <c r="D226" s="158"/>
      <c r="E226" s="149"/>
      <c r="F226" s="148"/>
      <c r="G226" s="148"/>
      <c r="H226" s="148"/>
      <c r="I226" s="158"/>
      <c r="J226" s="5"/>
      <c r="K226" s="5"/>
      <c r="L226" s="76"/>
      <c r="M226" s="17"/>
      <c r="N226" s="17"/>
      <c r="O226" s="35"/>
    </row>
    <row r="227" spans="1:15" ht="15.75" x14ac:dyDescent="0.25">
      <c r="A227" s="75">
        <v>20</v>
      </c>
      <c r="B227" s="68"/>
      <c r="C227" s="68"/>
      <c r="D227" s="68" t="s">
        <v>18</v>
      </c>
      <c r="E227" s="69">
        <f>+N227</f>
        <v>0</v>
      </c>
      <c r="F227" s="74">
        <v>2</v>
      </c>
      <c r="G227" s="74">
        <v>1</v>
      </c>
      <c r="H227" s="74">
        <v>2100</v>
      </c>
      <c r="I227" s="68">
        <v>1900</v>
      </c>
      <c r="J227" s="5"/>
      <c r="K227" s="5"/>
      <c r="L227" s="76"/>
      <c r="M227" s="17">
        <f>+((100-N227)*O227/100)-SUM(L227:L227)</f>
        <v>460</v>
      </c>
      <c r="N227" s="20">
        <f>C227/(I227*O227/1000000)%</f>
        <v>0</v>
      </c>
      <c r="O227" s="34">
        <v>460</v>
      </c>
    </row>
    <row r="228" spans="1:15" ht="15.75" x14ac:dyDescent="0.25">
      <c r="A228" s="140">
        <v>1</v>
      </c>
      <c r="B228" s="141" t="s">
        <v>43</v>
      </c>
      <c r="C228" s="141">
        <v>64</v>
      </c>
      <c r="D228" s="141" t="s">
        <v>40</v>
      </c>
      <c r="E228" s="142">
        <f>+N228</f>
        <v>55.652173913043484</v>
      </c>
      <c r="F228" s="143">
        <v>2</v>
      </c>
      <c r="G228" s="143">
        <v>1</v>
      </c>
      <c r="H228" s="143">
        <v>300</v>
      </c>
      <c r="I228" s="141">
        <v>300</v>
      </c>
      <c r="J228" s="5" t="s">
        <v>34</v>
      </c>
      <c r="K228" s="5"/>
      <c r="L228" s="76">
        <v>100</v>
      </c>
      <c r="M228" s="17">
        <f>+((100-N228)*O228/100)-SUM(L228:L240)</f>
        <v>8.9999999999999716</v>
      </c>
      <c r="N228" s="20">
        <f>C228/(I228*O228/1200)%</f>
        <v>55.652173913043484</v>
      </c>
      <c r="O228" s="34">
        <v>460</v>
      </c>
    </row>
    <row r="229" spans="1:15" ht="15.75" x14ac:dyDescent="0.25">
      <c r="A229" s="144"/>
      <c r="B229" s="145"/>
      <c r="C229" s="145"/>
      <c r="D229" s="145"/>
      <c r="E229" s="146"/>
      <c r="F229" s="147"/>
      <c r="G229" s="147"/>
      <c r="H229" s="147"/>
      <c r="I229" s="145"/>
      <c r="J229" s="5" t="s">
        <v>35</v>
      </c>
      <c r="K229" s="5"/>
      <c r="L229" s="14">
        <v>25</v>
      </c>
      <c r="M229" s="17"/>
      <c r="N229" s="20"/>
      <c r="O229" s="34"/>
    </row>
    <row r="230" spans="1:15" ht="15.75" x14ac:dyDescent="0.25">
      <c r="A230" s="144"/>
      <c r="B230" s="145"/>
      <c r="C230" s="145"/>
      <c r="D230" s="145"/>
      <c r="E230" s="146"/>
      <c r="F230" s="147"/>
      <c r="G230" s="147"/>
      <c r="H230" s="147"/>
      <c r="I230" s="145"/>
      <c r="J230" s="5" t="s">
        <v>38</v>
      </c>
      <c r="K230" s="5"/>
      <c r="L230" s="14">
        <v>15</v>
      </c>
      <c r="M230" s="17"/>
      <c r="N230" s="20"/>
      <c r="O230" s="34"/>
    </row>
    <row r="231" spans="1:15" ht="15.75" x14ac:dyDescent="0.25">
      <c r="A231" s="144"/>
      <c r="B231" s="145"/>
      <c r="C231" s="145"/>
      <c r="D231" s="145"/>
      <c r="E231" s="146"/>
      <c r="F231" s="147"/>
      <c r="G231" s="147"/>
      <c r="H231" s="147"/>
      <c r="I231" s="145"/>
      <c r="J231" s="5" t="s">
        <v>39</v>
      </c>
      <c r="K231" s="5"/>
      <c r="L231" s="14">
        <v>15</v>
      </c>
      <c r="M231" s="17"/>
      <c r="N231" s="20"/>
      <c r="O231" s="34"/>
    </row>
    <row r="232" spans="1:15" ht="15.75" x14ac:dyDescent="0.25">
      <c r="A232" s="144"/>
      <c r="B232" s="145"/>
      <c r="C232" s="145"/>
      <c r="D232" s="145"/>
      <c r="E232" s="146"/>
      <c r="F232" s="147"/>
      <c r="G232" s="147"/>
      <c r="H232" s="147"/>
      <c r="I232" s="145"/>
      <c r="J232" s="5" t="s">
        <v>36</v>
      </c>
      <c r="K232" s="5"/>
      <c r="L232" s="14">
        <v>20</v>
      </c>
      <c r="M232" s="17"/>
      <c r="N232" s="20"/>
      <c r="O232" s="34"/>
    </row>
    <row r="233" spans="1:15" ht="15.75" x14ac:dyDescent="0.25">
      <c r="A233" s="144"/>
      <c r="B233" s="145"/>
      <c r="C233" s="145"/>
      <c r="D233" s="145"/>
      <c r="E233" s="146"/>
      <c r="F233" s="148"/>
      <c r="G233" s="148"/>
      <c r="H233" s="148"/>
      <c r="I233" s="145"/>
      <c r="J233" s="1" t="s">
        <v>37</v>
      </c>
      <c r="K233" s="1"/>
      <c r="L233" s="2">
        <v>20</v>
      </c>
      <c r="M233" s="17"/>
      <c r="N233" s="20"/>
      <c r="O233" s="34"/>
    </row>
    <row r="234" spans="1:15" ht="15.75" x14ac:dyDescent="0.25">
      <c r="A234" s="140">
        <v>2</v>
      </c>
      <c r="B234" s="141" t="s">
        <v>71</v>
      </c>
      <c r="C234" s="141"/>
      <c r="D234" s="141"/>
      <c r="E234" s="142">
        <f>+N234</f>
        <v>0</v>
      </c>
      <c r="F234" s="143">
        <v>2</v>
      </c>
      <c r="G234" s="143">
        <v>1</v>
      </c>
      <c r="H234" s="143">
        <v>350</v>
      </c>
      <c r="I234" s="141">
        <v>400</v>
      </c>
      <c r="J234" s="5"/>
      <c r="K234" s="5"/>
      <c r="L234" s="14"/>
      <c r="M234" s="17">
        <f>+((100-N234)*O234/100)-SUM(L234:L240)</f>
        <v>460</v>
      </c>
      <c r="N234" s="20">
        <f>C234/(I234*O234/1200)%</f>
        <v>0</v>
      </c>
      <c r="O234" s="34">
        <v>460</v>
      </c>
    </row>
    <row r="235" spans="1:15" ht="15.75" x14ac:dyDescent="0.25">
      <c r="A235" s="144"/>
      <c r="B235" s="145"/>
      <c r="C235" s="145"/>
      <c r="D235" s="145"/>
      <c r="E235" s="146"/>
      <c r="F235" s="147"/>
      <c r="G235" s="147"/>
      <c r="H235" s="147"/>
      <c r="I235" s="145"/>
      <c r="J235" s="5"/>
      <c r="K235" s="5"/>
      <c r="L235" s="14"/>
      <c r="M235" s="17"/>
      <c r="N235" s="17"/>
      <c r="O235" s="35"/>
    </row>
    <row r="236" spans="1:15" ht="15.75" x14ac:dyDescent="0.25">
      <c r="A236" s="144"/>
      <c r="B236" s="145"/>
      <c r="C236" s="145"/>
      <c r="D236" s="145"/>
      <c r="E236" s="146"/>
      <c r="F236" s="147"/>
      <c r="G236" s="147"/>
      <c r="H236" s="147"/>
      <c r="I236" s="145"/>
      <c r="J236" s="5"/>
      <c r="K236" s="5"/>
      <c r="L236" s="14"/>
      <c r="M236" s="17"/>
      <c r="N236" s="17"/>
      <c r="O236" s="35"/>
    </row>
    <row r="237" spans="1:15" ht="15.75" x14ac:dyDescent="0.25">
      <c r="A237" s="144"/>
      <c r="B237" s="145"/>
      <c r="C237" s="145"/>
      <c r="D237" s="145"/>
      <c r="E237" s="146"/>
      <c r="F237" s="147"/>
      <c r="G237" s="147"/>
      <c r="H237" s="147"/>
      <c r="I237" s="145"/>
      <c r="J237" s="5"/>
      <c r="K237" s="5"/>
      <c r="L237" s="14"/>
      <c r="M237" s="17"/>
      <c r="N237" s="17"/>
      <c r="O237" s="35"/>
    </row>
    <row r="238" spans="1:15" ht="15.75" x14ac:dyDescent="0.25">
      <c r="A238" s="144"/>
      <c r="B238" s="145"/>
      <c r="C238" s="145"/>
      <c r="D238" s="145"/>
      <c r="E238" s="146"/>
      <c r="F238" s="147"/>
      <c r="G238" s="147"/>
      <c r="H238" s="147"/>
      <c r="I238" s="145"/>
      <c r="J238" s="5"/>
      <c r="K238" s="5"/>
      <c r="L238" s="14"/>
      <c r="M238" s="17"/>
      <c r="N238" s="17"/>
      <c r="O238" s="35"/>
    </row>
    <row r="239" spans="1:15" ht="15.75" x14ac:dyDescent="0.25">
      <c r="A239" s="144"/>
      <c r="B239" s="145"/>
      <c r="C239" s="145"/>
      <c r="D239" s="145"/>
      <c r="E239" s="146"/>
      <c r="F239" s="147"/>
      <c r="G239" s="147"/>
      <c r="H239" s="147"/>
      <c r="I239" s="145"/>
      <c r="J239" s="5"/>
      <c r="K239" s="5"/>
      <c r="L239" s="14"/>
      <c r="M239" s="17"/>
      <c r="N239" s="17"/>
      <c r="O239" s="35"/>
    </row>
    <row r="240" spans="1:15" ht="15.75" x14ac:dyDescent="0.25">
      <c r="A240" s="144"/>
      <c r="B240" s="145"/>
      <c r="C240" s="145"/>
      <c r="D240" s="145"/>
      <c r="E240" s="146"/>
      <c r="F240" s="148"/>
      <c r="G240" s="148"/>
      <c r="H240" s="148"/>
      <c r="I240" s="145"/>
      <c r="J240" s="63"/>
      <c r="K240" s="63"/>
      <c r="L240" s="15"/>
      <c r="M240" s="17"/>
      <c r="N240" s="17"/>
      <c r="O240" s="35"/>
    </row>
    <row r="241" spans="1:15" ht="15.75" x14ac:dyDescent="0.25">
      <c r="A241" s="140">
        <v>3</v>
      </c>
      <c r="B241" s="141" t="s">
        <v>70</v>
      </c>
      <c r="C241" s="141">
        <v>140</v>
      </c>
      <c r="D241" s="141" t="s">
        <v>41</v>
      </c>
      <c r="E241" s="142">
        <f>+N241</f>
        <v>68.908941755537327</v>
      </c>
      <c r="F241" s="143">
        <v>1</v>
      </c>
      <c r="G241" s="143">
        <v>2</v>
      </c>
      <c r="H241" s="143">
        <v>600</v>
      </c>
      <c r="I241" s="141">
        <v>530</v>
      </c>
      <c r="J241" s="5" t="s">
        <v>55</v>
      </c>
      <c r="K241" s="63"/>
      <c r="L241" s="76"/>
      <c r="M241" s="17">
        <f>+((100-N241)*O241/100)-SUM(L241:L249)</f>
        <v>8.0188679245283083</v>
      </c>
      <c r="N241" s="20">
        <f>C241/(I241*O241/1200)%</f>
        <v>68.908941755537327</v>
      </c>
      <c r="O241" s="34">
        <v>460</v>
      </c>
    </row>
    <row r="242" spans="1:15" ht="15.75" x14ac:dyDescent="0.25">
      <c r="A242" s="144"/>
      <c r="B242" s="145"/>
      <c r="C242" s="145"/>
      <c r="D242" s="145"/>
      <c r="E242" s="146"/>
      <c r="F242" s="147"/>
      <c r="G242" s="147"/>
      <c r="H242" s="147"/>
      <c r="I242" s="145"/>
      <c r="J242" s="5" t="s">
        <v>39</v>
      </c>
      <c r="K242" s="63"/>
      <c r="L242" s="16">
        <v>15</v>
      </c>
      <c r="M242" s="17"/>
      <c r="N242" s="20"/>
      <c r="O242" s="34"/>
    </row>
    <row r="243" spans="1:15" ht="15.75" x14ac:dyDescent="0.25">
      <c r="A243" s="144"/>
      <c r="B243" s="145"/>
      <c r="C243" s="145"/>
      <c r="D243" s="145"/>
      <c r="E243" s="146"/>
      <c r="F243" s="147"/>
      <c r="G243" s="147"/>
      <c r="H243" s="147"/>
      <c r="I243" s="145"/>
      <c r="J243" s="5" t="s">
        <v>56</v>
      </c>
      <c r="K243" s="63"/>
      <c r="L243" s="16">
        <v>20</v>
      </c>
      <c r="M243" s="17"/>
      <c r="N243" s="20"/>
      <c r="O243" s="34"/>
    </row>
    <row r="244" spans="1:15" ht="15.75" x14ac:dyDescent="0.25">
      <c r="A244" s="144"/>
      <c r="B244" s="145"/>
      <c r="C244" s="145"/>
      <c r="D244" s="145"/>
      <c r="E244" s="146"/>
      <c r="F244" s="147"/>
      <c r="G244" s="147"/>
      <c r="H244" s="147"/>
      <c r="I244" s="145"/>
      <c r="J244" s="5" t="s">
        <v>35</v>
      </c>
      <c r="K244" s="63"/>
      <c r="L244" s="16">
        <v>20</v>
      </c>
      <c r="M244" s="17"/>
      <c r="N244" s="20"/>
      <c r="O244" s="34"/>
    </row>
    <row r="245" spans="1:15" ht="15.75" x14ac:dyDescent="0.25">
      <c r="A245" s="144"/>
      <c r="B245" s="145"/>
      <c r="C245" s="145"/>
      <c r="D245" s="145"/>
      <c r="E245" s="146"/>
      <c r="F245" s="147"/>
      <c r="G245" s="147"/>
      <c r="H245" s="147"/>
      <c r="I245" s="145"/>
      <c r="J245" s="5" t="s">
        <v>57</v>
      </c>
      <c r="K245" s="63"/>
      <c r="L245" s="16">
        <v>20</v>
      </c>
      <c r="M245" s="17"/>
      <c r="N245" s="20"/>
      <c r="O245" s="34"/>
    </row>
    <row r="246" spans="1:15" ht="15.75" x14ac:dyDescent="0.25">
      <c r="A246" s="144"/>
      <c r="B246" s="145"/>
      <c r="C246" s="145"/>
      <c r="D246" s="145"/>
      <c r="E246" s="146"/>
      <c r="F246" s="147"/>
      <c r="G246" s="147"/>
      <c r="H246" s="147"/>
      <c r="I246" s="145"/>
      <c r="J246" s="5" t="s">
        <v>38</v>
      </c>
      <c r="K246" s="63"/>
      <c r="L246" s="16">
        <v>10</v>
      </c>
      <c r="M246" s="17"/>
      <c r="N246" s="20"/>
      <c r="O246" s="34"/>
    </row>
    <row r="247" spans="1:15" ht="15.75" x14ac:dyDescent="0.25">
      <c r="A247" s="144"/>
      <c r="B247" s="145"/>
      <c r="C247" s="145"/>
      <c r="D247" s="145"/>
      <c r="E247" s="146"/>
      <c r="F247" s="147"/>
      <c r="G247" s="147"/>
      <c r="H247" s="147"/>
      <c r="I247" s="145"/>
      <c r="J247" s="5" t="s">
        <v>39</v>
      </c>
      <c r="K247" s="63"/>
      <c r="L247" s="16">
        <v>15</v>
      </c>
      <c r="M247" s="17"/>
      <c r="N247" s="20"/>
      <c r="O247" s="34"/>
    </row>
    <row r="248" spans="1:15" ht="15.75" x14ac:dyDescent="0.25">
      <c r="A248" s="144"/>
      <c r="B248" s="145"/>
      <c r="C248" s="145"/>
      <c r="D248" s="145"/>
      <c r="E248" s="146"/>
      <c r="F248" s="147"/>
      <c r="G248" s="147"/>
      <c r="H248" s="147"/>
      <c r="I248" s="145"/>
      <c r="J248" s="5" t="s">
        <v>56</v>
      </c>
      <c r="K248" s="63"/>
      <c r="L248" s="16">
        <v>15</v>
      </c>
      <c r="M248" s="17"/>
      <c r="N248" s="20"/>
      <c r="O248" s="34"/>
    </row>
    <row r="249" spans="1:15" ht="15.75" x14ac:dyDescent="0.25">
      <c r="A249" s="144"/>
      <c r="B249" s="145"/>
      <c r="C249" s="145"/>
      <c r="D249" s="145"/>
      <c r="E249" s="146"/>
      <c r="F249" s="148"/>
      <c r="G249" s="148"/>
      <c r="H249" s="148"/>
      <c r="I249" s="145"/>
      <c r="J249" s="5" t="s">
        <v>35</v>
      </c>
      <c r="K249" s="5"/>
      <c r="L249" s="14">
        <v>20</v>
      </c>
      <c r="M249" s="17"/>
      <c r="N249" s="17"/>
      <c r="O249" s="35"/>
    </row>
    <row r="250" spans="1:15" ht="15.75" x14ac:dyDescent="0.25">
      <c r="A250" s="140">
        <v>4</v>
      </c>
      <c r="B250" s="141" t="s">
        <v>45</v>
      </c>
      <c r="C250" s="141">
        <v>158</v>
      </c>
      <c r="D250" s="141" t="s">
        <v>40</v>
      </c>
      <c r="E250" s="142">
        <f>+N250</f>
        <v>71.064467766116934</v>
      </c>
      <c r="F250" s="143">
        <v>2</v>
      </c>
      <c r="G250" s="143">
        <v>1</v>
      </c>
      <c r="H250" s="142">
        <v>600</v>
      </c>
      <c r="I250" s="141">
        <v>580</v>
      </c>
      <c r="J250" s="5" t="s">
        <v>58</v>
      </c>
      <c r="K250" s="5"/>
      <c r="L250" s="14"/>
      <c r="M250" s="17">
        <f>+((100-N250)*O250/100)-SUM(L250:L260)</f>
        <v>3.1034482758620925</v>
      </c>
      <c r="N250" s="20">
        <f>C250/(I250*O250/1200)%</f>
        <v>71.064467766116934</v>
      </c>
      <c r="O250" s="34">
        <v>460</v>
      </c>
    </row>
    <row r="251" spans="1:15" ht="15.75" x14ac:dyDescent="0.25">
      <c r="A251" s="144"/>
      <c r="B251" s="145"/>
      <c r="C251" s="145"/>
      <c r="D251" s="145"/>
      <c r="E251" s="146"/>
      <c r="F251" s="147"/>
      <c r="G251" s="147"/>
      <c r="H251" s="146"/>
      <c r="I251" s="145"/>
      <c r="J251" s="5" t="s">
        <v>59</v>
      </c>
      <c r="K251" s="5"/>
      <c r="L251" s="14">
        <v>10</v>
      </c>
      <c r="M251" s="17"/>
      <c r="N251" s="20"/>
      <c r="O251" s="34"/>
    </row>
    <row r="252" spans="1:15" ht="15.75" x14ac:dyDescent="0.25">
      <c r="A252" s="144"/>
      <c r="B252" s="145"/>
      <c r="C252" s="145"/>
      <c r="D252" s="145"/>
      <c r="E252" s="146"/>
      <c r="F252" s="147"/>
      <c r="G252" s="147"/>
      <c r="H252" s="146"/>
      <c r="I252" s="145"/>
      <c r="J252" s="5" t="s">
        <v>60</v>
      </c>
      <c r="K252" s="5"/>
      <c r="L252" s="14">
        <v>10</v>
      </c>
      <c r="M252" s="17"/>
      <c r="N252" s="20"/>
      <c r="O252" s="34"/>
    </row>
    <row r="253" spans="1:15" ht="15.75" x14ac:dyDescent="0.25">
      <c r="A253" s="144"/>
      <c r="B253" s="145"/>
      <c r="C253" s="145"/>
      <c r="D253" s="145"/>
      <c r="E253" s="146"/>
      <c r="F253" s="147"/>
      <c r="G253" s="147"/>
      <c r="H253" s="146"/>
      <c r="I253" s="145"/>
      <c r="J253" s="5" t="s">
        <v>61</v>
      </c>
      <c r="K253" s="5"/>
      <c r="L253" s="14">
        <v>15</v>
      </c>
      <c r="M253" s="17"/>
      <c r="N253" s="20"/>
      <c r="O253" s="34"/>
    </row>
    <row r="254" spans="1:15" ht="15.75" x14ac:dyDescent="0.25">
      <c r="A254" s="144"/>
      <c r="B254" s="145"/>
      <c r="C254" s="145"/>
      <c r="D254" s="145"/>
      <c r="E254" s="146"/>
      <c r="F254" s="147"/>
      <c r="G254" s="147"/>
      <c r="H254" s="146"/>
      <c r="I254" s="145"/>
      <c r="J254" s="5" t="s">
        <v>62</v>
      </c>
      <c r="K254" s="5"/>
      <c r="L254" s="14">
        <v>15</v>
      </c>
      <c r="M254" s="17"/>
      <c r="N254" s="20"/>
      <c r="O254" s="34"/>
    </row>
    <row r="255" spans="1:15" ht="15.75" x14ac:dyDescent="0.25">
      <c r="A255" s="144"/>
      <c r="B255" s="145"/>
      <c r="C255" s="145"/>
      <c r="D255" s="145"/>
      <c r="E255" s="146"/>
      <c r="F255" s="147"/>
      <c r="G255" s="147"/>
      <c r="H255" s="146"/>
      <c r="I255" s="145"/>
      <c r="J255" s="5" t="s">
        <v>63</v>
      </c>
      <c r="K255" s="5"/>
      <c r="L255" s="14">
        <v>20</v>
      </c>
      <c r="M255" s="17"/>
      <c r="N255" s="20"/>
      <c r="O255" s="34"/>
    </row>
    <row r="256" spans="1:15" ht="15.75" x14ac:dyDescent="0.25">
      <c r="A256" s="144"/>
      <c r="B256" s="145"/>
      <c r="C256" s="145"/>
      <c r="D256" s="145"/>
      <c r="E256" s="146"/>
      <c r="F256" s="147"/>
      <c r="G256" s="147"/>
      <c r="H256" s="146"/>
      <c r="I256" s="145"/>
      <c r="J256" s="5" t="s">
        <v>59</v>
      </c>
      <c r="K256" s="5"/>
      <c r="L256" s="76">
        <v>15</v>
      </c>
      <c r="M256" s="17"/>
      <c r="N256" s="17"/>
      <c r="O256" s="35"/>
    </row>
    <row r="257" spans="1:15" ht="15.75" x14ac:dyDescent="0.25">
      <c r="A257" s="144"/>
      <c r="B257" s="145"/>
      <c r="C257" s="145"/>
      <c r="D257" s="145"/>
      <c r="E257" s="146"/>
      <c r="F257" s="147"/>
      <c r="G257" s="147"/>
      <c r="H257" s="146"/>
      <c r="I257" s="145"/>
      <c r="J257" s="5" t="s">
        <v>60</v>
      </c>
      <c r="K257" s="5"/>
      <c r="L257" s="76">
        <v>15</v>
      </c>
      <c r="M257" s="17"/>
      <c r="N257" s="17"/>
      <c r="O257" s="35"/>
    </row>
    <row r="258" spans="1:15" ht="15.75" x14ac:dyDescent="0.25">
      <c r="A258" s="144"/>
      <c r="B258" s="145"/>
      <c r="C258" s="145"/>
      <c r="D258" s="145"/>
      <c r="E258" s="146"/>
      <c r="F258" s="147"/>
      <c r="G258" s="147"/>
      <c r="H258" s="146"/>
      <c r="I258" s="145"/>
      <c r="J258" s="5" t="s">
        <v>61</v>
      </c>
      <c r="K258" s="5"/>
      <c r="L258" s="76">
        <v>10</v>
      </c>
      <c r="M258" s="17"/>
      <c r="N258" s="17"/>
      <c r="O258" s="35"/>
    </row>
    <row r="259" spans="1:15" ht="15.75" x14ac:dyDescent="0.25">
      <c r="A259" s="144"/>
      <c r="B259" s="145"/>
      <c r="C259" s="145"/>
      <c r="D259" s="145"/>
      <c r="E259" s="146"/>
      <c r="F259" s="147"/>
      <c r="G259" s="147"/>
      <c r="H259" s="146"/>
      <c r="I259" s="145"/>
      <c r="J259" s="5" t="s">
        <v>64</v>
      </c>
      <c r="K259" s="5"/>
      <c r="L259" s="76">
        <v>10</v>
      </c>
      <c r="M259" s="17"/>
      <c r="N259" s="17"/>
      <c r="O259" s="35"/>
    </row>
    <row r="260" spans="1:15" ht="15.75" x14ac:dyDescent="0.25">
      <c r="A260" s="144"/>
      <c r="B260" s="145"/>
      <c r="C260" s="145"/>
      <c r="D260" s="145"/>
      <c r="E260" s="146"/>
      <c r="F260" s="148"/>
      <c r="G260" s="148"/>
      <c r="H260" s="149"/>
      <c r="I260" s="145"/>
      <c r="J260" s="5" t="s">
        <v>61</v>
      </c>
      <c r="K260" s="5"/>
      <c r="L260" s="76">
        <v>10</v>
      </c>
      <c r="M260" s="17"/>
      <c r="N260" s="17"/>
      <c r="O260" s="35"/>
    </row>
    <row r="261" spans="1:15" ht="15.75" x14ac:dyDescent="0.25">
      <c r="A261" s="150">
        <v>5</v>
      </c>
      <c r="B261" s="151" t="s">
        <v>46</v>
      </c>
      <c r="C261" s="151">
        <v>130</v>
      </c>
      <c r="D261" s="151" t="s">
        <v>40</v>
      </c>
      <c r="E261" s="152">
        <f>+N261</f>
        <v>62.26053639846743</v>
      </c>
      <c r="F261" s="143">
        <v>2</v>
      </c>
      <c r="G261" s="143">
        <v>3</v>
      </c>
      <c r="H261" s="143">
        <v>600</v>
      </c>
      <c r="I261" s="151">
        <v>580</v>
      </c>
      <c r="J261" s="5" t="s">
        <v>58</v>
      </c>
      <c r="K261" s="5"/>
      <c r="L261" s="76"/>
      <c r="M261" s="17">
        <f>+((100-N261)*O261/100)-SUM(L261:L265)</f>
        <v>7.9310344827586192</v>
      </c>
      <c r="N261" s="20">
        <f>C261/(I261*O261/500)%</f>
        <v>62.26053639846743</v>
      </c>
      <c r="O261" s="34">
        <v>180</v>
      </c>
    </row>
    <row r="262" spans="1:15" ht="15.75" x14ac:dyDescent="0.25">
      <c r="A262" s="150"/>
      <c r="B262" s="151"/>
      <c r="C262" s="151"/>
      <c r="D262" s="151"/>
      <c r="E262" s="152"/>
      <c r="F262" s="147"/>
      <c r="G262" s="147"/>
      <c r="H262" s="147"/>
      <c r="I262" s="151"/>
      <c r="J262" s="5" t="s">
        <v>35</v>
      </c>
      <c r="K262" s="5"/>
      <c r="L262" s="76">
        <v>15</v>
      </c>
      <c r="M262" s="17"/>
      <c r="N262" s="20"/>
      <c r="O262" s="34"/>
    </row>
    <row r="263" spans="1:15" ht="15.75" x14ac:dyDescent="0.25">
      <c r="A263" s="150"/>
      <c r="B263" s="151"/>
      <c r="C263" s="151"/>
      <c r="D263" s="151"/>
      <c r="E263" s="152"/>
      <c r="F263" s="147"/>
      <c r="G263" s="147"/>
      <c r="H263" s="147"/>
      <c r="I263" s="151"/>
      <c r="J263" s="5" t="s">
        <v>59</v>
      </c>
      <c r="K263" s="5"/>
      <c r="L263" s="76">
        <v>10</v>
      </c>
      <c r="M263" s="17"/>
      <c r="N263" s="20"/>
      <c r="O263" s="34"/>
    </row>
    <row r="264" spans="1:15" ht="15.75" x14ac:dyDescent="0.25">
      <c r="A264" s="150"/>
      <c r="B264" s="151"/>
      <c r="C264" s="151"/>
      <c r="D264" s="151"/>
      <c r="E264" s="152"/>
      <c r="F264" s="147"/>
      <c r="G264" s="147"/>
      <c r="H264" s="147"/>
      <c r="I264" s="151"/>
      <c r="J264" s="5" t="s">
        <v>65</v>
      </c>
      <c r="K264" s="5"/>
      <c r="L264" s="76">
        <v>15</v>
      </c>
      <c r="M264" s="17"/>
      <c r="N264" s="20"/>
      <c r="O264" s="34"/>
    </row>
    <row r="265" spans="1:15" ht="15.75" x14ac:dyDescent="0.25">
      <c r="A265" s="150"/>
      <c r="B265" s="151"/>
      <c r="C265" s="151"/>
      <c r="D265" s="151"/>
      <c r="E265" s="152"/>
      <c r="F265" s="147"/>
      <c r="G265" s="147"/>
      <c r="H265" s="147"/>
      <c r="I265" s="151"/>
      <c r="J265" s="5" t="s">
        <v>60</v>
      </c>
      <c r="K265" s="5"/>
      <c r="L265" s="76">
        <v>20</v>
      </c>
      <c r="M265" s="17"/>
      <c r="N265" s="20"/>
      <c r="O265" s="34"/>
    </row>
    <row r="266" spans="1:15" ht="15.75" x14ac:dyDescent="0.25">
      <c r="A266" s="151">
        <v>6</v>
      </c>
      <c r="B266" s="151" t="s">
        <v>47</v>
      </c>
      <c r="C266" s="151">
        <v>332</v>
      </c>
      <c r="D266" s="151" t="s">
        <v>8</v>
      </c>
      <c r="E266" s="152">
        <f>+N266</f>
        <v>62.218890554722634</v>
      </c>
      <c r="F266" s="153">
        <v>1</v>
      </c>
      <c r="G266" s="153">
        <v>3</v>
      </c>
      <c r="H266" s="153">
        <v>600</v>
      </c>
      <c r="I266" s="151">
        <v>580</v>
      </c>
      <c r="J266" s="44" t="s">
        <v>64</v>
      </c>
      <c r="K266" s="58"/>
      <c r="L266" s="43"/>
      <c r="M266" s="17">
        <f>+((100-N266)*O266/100)-SUM(L266:L274)</f>
        <v>8.7931034482758719</v>
      </c>
      <c r="N266" s="20">
        <f>C266/(I266*O266/500)%</f>
        <v>62.218890554722634</v>
      </c>
      <c r="O266" s="34">
        <v>460</v>
      </c>
    </row>
    <row r="267" spans="1:15" ht="15.75" x14ac:dyDescent="0.25">
      <c r="A267" s="151"/>
      <c r="B267" s="151"/>
      <c r="C267" s="151"/>
      <c r="D267" s="151"/>
      <c r="E267" s="152"/>
      <c r="F267" s="153"/>
      <c r="G267" s="153"/>
      <c r="H267" s="153"/>
      <c r="I267" s="151"/>
      <c r="J267" s="65" t="s">
        <v>39</v>
      </c>
      <c r="K267" s="7"/>
      <c r="L267" s="72">
        <v>30</v>
      </c>
      <c r="M267" s="17"/>
      <c r="N267" s="20"/>
      <c r="O267" s="34"/>
    </row>
    <row r="268" spans="1:15" ht="15.75" x14ac:dyDescent="0.25">
      <c r="A268" s="151"/>
      <c r="B268" s="151"/>
      <c r="C268" s="151"/>
      <c r="D268" s="151"/>
      <c r="E268" s="152"/>
      <c r="F268" s="153"/>
      <c r="G268" s="153"/>
      <c r="H268" s="153"/>
      <c r="I268" s="151"/>
      <c r="J268" s="65" t="s">
        <v>38</v>
      </c>
      <c r="K268" s="7"/>
      <c r="L268" s="72">
        <v>10</v>
      </c>
      <c r="M268" s="17"/>
      <c r="N268" s="20"/>
      <c r="O268" s="34"/>
    </row>
    <row r="269" spans="1:15" ht="15.75" x14ac:dyDescent="0.25">
      <c r="A269" s="151"/>
      <c r="B269" s="151"/>
      <c r="C269" s="151"/>
      <c r="D269" s="151"/>
      <c r="E269" s="152"/>
      <c r="F269" s="153"/>
      <c r="G269" s="153"/>
      <c r="H269" s="153"/>
      <c r="I269" s="151"/>
      <c r="J269" s="65" t="s">
        <v>38</v>
      </c>
      <c r="K269" s="7"/>
      <c r="L269" s="72">
        <v>15</v>
      </c>
      <c r="M269" s="17"/>
      <c r="N269" s="20"/>
      <c r="O269" s="34"/>
    </row>
    <row r="270" spans="1:15" ht="15.75" x14ac:dyDescent="0.25">
      <c r="A270" s="151"/>
      <c r="B270" s="151"/>
      <c r="C270" s="151"/>
      <c r="D270" s="151"/>
      <c r="E270" s="152"/>
      <c r="F270" s="153"/>
      <c r="G270" s="153"/>
      <c r="H270" s="153"/>
      <c r="I270" s="151"/>
      <c r="J270" s="65" t="s">
        <v>38</v>
      </c>
      <c r="K270" s="7"/>
      <c r="L270" s="72">
        <v>25</v>
      </c>
      <c r="M270" s="17"/>
      <c r="N270" s="20"/>
      <c r="O270" s="34"/>
    </row>
    <row r="271" spans="1:15" ht="15.75" x14ac:dyDescent="0.25">
      <c r="A271" s="151"/>
      <c r="B271" s="151"/>
      <c r="C271" s="151"/>
      <c r="D271" s="151"/>
      <c r="E271" s="152"/>
      <c r="F271" s="153"/>
      <c r="G271" s="153"/>
      <c r="H271" s="153"/>
      <c r="I271" s="151"/>
      <c r="J271" s="65" t="s">
        <v>38</v>
      </c>
      <c r="K271" s="7"/>
      <c r="L271" s="72">
        <v>30</v>
      </c>
      <c r="M271" s="17"/>
      <c r="N271" s="20"/>
      <c r="O271" s="34"/>
    </row>
    <row r="272" spans="1:15" ht="15.75" x14ac:dyDescent="0.25">
      <c r="A272" s="151"/>
      <c r="B272" s="151"/>
      <c r="C272" s="151"/>
      <c r="D272" s="151"/>
      <c r="E272" s="152"/>
      <c r="F272" s="153"/>
      <c r="G272" s="153"/>
      <c r="H272" s="153"/>
      <c r="I272" s="151"/>
      <c r="J272" s="65" t="s">
        <v>57</v>
      </c>
      <c r="K272" s="7"/>
      <c r="L272" s="72">
        <v>15</v>
      </c>
      <c r="M272" s="17"/>
      <c r="N272" s="20"/>
      <c r="O272" s="34"/>
    </row>
    <row r="273" spans="1:15" ht="15.75" x14ac:dyDescent="0.25">
      <c r="A273" s="151"/>
      <c r="B273" s="151"/>
      <c r="C273" s="151"/>
      <c r="D273" s="151"/>
      <c r="E273" s="152"/>
      <c r="F273" s="153"/>
      <c r="G273" s="153"/>
      <c r="H273" s="153"/>
      <c r="I273" s="151"/>
      <c r="J273" s="65" t="s">
        <v>58</v>
      </c>
      <c r="K273" s="7"/>
      <c r="L273" s="72">
        <v>20</v>
      </c>
      <c r="M273" s="17"/>
      <c r="N273" s="20"/>
      <c r="O273" s="34"/>
    </row>
    <row r="274" spans="1:15" ht="15.75" x14ac:dyDescent="0.25">
      <c r="A274" s="151"/>
      <c r="B274" s="151"/>
      <c r="C274" s="151"/>
      <c r="D274" s="151"/>
      <c r="E274" s="152"/>
      <c r="F274" s="153"/>
      <c r="G274" s="153"/>
      <c r="H274" s="153"/>
      <c r="I274" s="151"/>
      <c r="J274" s="42" t="s">
        <v>35</v>
      </c>
      <c r="K274" s="42"/>
      <c r="L274" s="43">
        <v>20</v>
      </c>
      <c r="M274" s="17"/>
      <c r="N274" s="20"/>
      <c r="O274" s="34"/>
    </row>
    <row r="275" spans="1:15" ht="15.75" x14ac:dyDescent="0.25">
      <c r="A275" s="140">
        <v>7</v>
      </c>
      <c r="B275" s="141" t="s">
        <v>48</v>
      </c>
      <c r="C275" s="141">
        <v>230</v>
      </c>
      <c r="D275" s="141" t="s">
        <v>8</v>
      </c>
      <c r="E275" s="142">
        <f>+N275</f>
        <v>83.333333333333343</v>
      </c>
      <c r="F275" s="143">
        <v>2</v>
      </c>
      <c r="G275" s="143">
        <v>2</v>
      </c>
      <c r="H275" s="143">
        <v>300</v>
      </c>
      <c r="I275" s="141">
        <v>300</v>
      </c>
      <c r="J275" s="64" t="s">
        <v>59</v>
      </c>
      <c r="K275" s="12"/>
      <c r="L275" s="71">
        <v>15</v>
      </c>
      <c r="M275" s="17">
        <f>+((100-N275)*O275/100)-SUM(L275:L278)</f>
        <v>6.6666666666666288</v>
      </c>
      <c r="N275" s="20">
        <f>C275/(I275*O275/500)%</f>
        <v>83.333333333333343</v>
      </c>
      <c r="O275" s="34">
        <v>460</v>
      </c>
    </row>
    <row r="276" spans="1:15" ht="15.75" x14ac:dyDescent="0.25">
      <c r="A276" s="144"/>
      <c r="B276" s="145"/>
      <c r="C276" s="145"/>
      <c r="D276" s="145"/>
      <c r="E276" s="146"/>
      <c r="F276" s="147"/>
      <c r="G276" s="147"/>
      <c r="H276" s="147"/>
      <c r="I276" s="145"/>
      <c r="J276" s="64" t="s">
        <v>66</v>
      </c>
      <c r="K276" s="12"/>
      <c r="L276" s="71">
        <v>15</v>
      </c>
      <c r="M276" s="17"/>
      <c r="N276" s="20"/>
      <c r="O276" s="34"/>
    </row>
    <row r="277" spans="1:15" ht="15.75" x14ac:dyDescent="0.25">
      <c r="A277" s="144"/>
      <c r="B277" s="145"/>
      <c r="C277" s="145"/>
      <c r="D277" s="145"/>
      <c r="E277" s="146"/>
      <c r="F277" s="147"/>
      <c r="G277" s="147"/>
      <c r="H277" s="147"/>
      <c r="I277" s="145"/>
      <c r="J277" s="64" t="s">
        <v>35</v>
      </c>
      <c r="K277" s="12"/>
      <c r="L277" s="71">
        <v>20</v>
      </c>
      <c r="M277" s="17"/>
      <c r="N277" s="20"/>
      <c r="O277" s="34"/>
    </row>
    <row r="278" spans="1:15" ht="15.75" x14ac:dyDescent="0.25">
      <c r="A278" s="144"/>
      <c r="B278" s="145"/>
      <c r="C278" s="145"/>
      <c r="D278" s="145"/>
      <c r="E278" s="146"/>
      <c r="F278" s="147"/>
      <c r="G278" s="147"/>
      <c r="H278" s="147"/>
      <c r="I278" s="145"/>
      <c r="J278" s="64" t="s">
        <v>65</v>
      </c>
      <c r="K278" s="12"/>
      <c r="L278" s="71">
        <v>20</v>
      </c>
      <c r="M278" s="17"/>
      <c r="N278" s="20"/>
      <c r="O278" s="34"/>
    </row>
    <row r="279" spans="1:15" ht="15.75" x14ac:dyDescent="0.25">
      <c r="A279" s="140">
        <v>8</v>
      </c>
      <c r="B279" s="141" t="s">
        <v>48</v>
      </c>
      <c r="C279" s="141"/>
      <c r="D279" s="141" t="s">
        <v>8</v>
      </c>
      <c r="E279" s="142">
        <f>+N279</f>
        <v>0</v>
      </c>
      <c r="F279" s="143">
        <v>4</v>
      </c>
      <c r="G279" s="143">
        <v>2</v>
      </c>
      <c r="H279" s="143">
        <v>300</v>
      </c>
      <c r="I279" s="141">
        <v>300</v>
      </c>
      <c r="J279" s="5" t="s">
        <v>60</v>
      </c>
      <c r="K279" s="12"/>
      <c r="L279" s="76">
        <v>15</v>
      </c>
      <c r="M279" s="17">
        <f>+((100-N279)*O279/100)-SUM(L279:L287)</f>
        <v>320</v>
      </c>
      <c r="N279" s="20">
        <f>C279/(I279*O279/1000)%</f>
        <v>0</v>
      </c>
      <c r="O279" s="34">
        <v>460</v>
      </c>
    </row>
    <row r="280" spans="1:15" ht="15.75" x14ac:dyDescent="0.25">
      <c r="A280" s="144"/>
      <c r="B280" s="145"/>
      <c r="C280" s="145"/>
      <c r="D280" s="145"/>
      <c r="E280" s="146"/>
      <c r="F280" s="147"/>
      <c r="G280" s="147"/>
      <c r="H280" s="147"/>
      <c r="I280" s="145"/>
      <c r="J280" s="5" t="s">
        <v>61</v>
      </c>
      <c r="K280" s="12"/>
      <c r="L280" s="76">
        <v>10</v>
      </c>
      <c r="M280" s="17"/>
      <c r="N280" s="20"/>
      <c r="O280" s="34"/>
    </row>
    <row r="281" spans="1:15" ht="15.75" x14ac:dyDescent="0.25">
      <c r="A281" s="144"/>
      <c r="B281" s="145"/>
      <c r="C281" s="145"/>
      <c r="D281" s="145"/>
      <c r="E281" s="146"/>
      <c r="F281" s="147"/>
      <c r="G281" s="147"/>
      <c r="H281" s="147"/>
      <c r="I281" s="145"/>
      <c r="J281" s="5" t="s">
        <v>62</v>
      </c>
      <c r="K281" s="12"/>
      <c r="L281" s="76">
        <v>15</v>
      </c>
      <c r="M281" s="17"/>
      <c r="N281" s="20"/>
      <c r="O281" s="34"/>
    </row>
    <row r="282" spans="1:15" ht="15.75" x14ac:dyDescent="0.25">
      <c r="A282" s="144"/>
      <c r="B282" s="145"/>
      <c r="C282" s="145"/>
      <c r="D282" s="145"/>
      <c r="E282" s="146"/>
      <c r="F282" s="147"/>
      <c r="G282" s="147"/>
      <c r="H282" s="147"/>
      <c r="I282" s="145"/>
      <c r="J282" s="5" t="s">
        <v>63</v>
      </c>
      <c r="K282" s="12"/>
      <c r="L282" s="76">
        <v>20</v>
      </c>
      <c r="M282" s="17"/>
      <c r="N282" s="20"/>
      <c r="O282" s="34"/>
    </row>
    <row r="283" spans="1:15" ht="15.75" x14ac:dyDescent="0.25">
      <c r="A283" s="144"/>
      <c r="B283" s="145"/>
      <c r="C283" s="145"/>
      <c r="D283" s="145"/>
      <c r="E283" s="146"/>
      <c r="F283" s="147"/>
      <c r="G283" s="147"/>
      <c r="H283" s="147"/>
      <c r="I283" s="145"/>
      <c r="J283" s="5" t="s">
        <v>59</v>
      </c>
      <c r="K283" s="12"/>
      <c r="L283" s="43"/>
      <c r="M283" s="17"/>
      <c r="N283" s="20"/>
      <c r="O283" s="34"/>
    </row>
    <row r="284" spans="1:15" ht="15.75" x14ac:dyDescent="0.25">
      <c r="A284" s="144"/>
      <c r="B284" s="145"/>
      <c r="C284" s="145"/>
      <c r="D284" s="145"/>
      <c r="E284" s="146"/>
      <c r="F284" s="147"/>
      <c r="G284" s="147"/>
      <c r="H284" s="147"/>
      <c r="I284" s="145"/>
      <c r="J284" s="5" t="s">
        <v>60</v>
      </c>
      <c r="K284" s="12"/>
      <c r="L284" s="72">
        <v>30</v>
      </c>
      <c r="M284" s="17"/>
      <c r="N284" s="20"/>
      <c r="O284" s="34"/>
    </row>
    <row r="285" spans="1:15" ht="15.75" x14ac:dyDescent="0.25">
      <c r="A285" s="144"/>
      <c r="B285" s="145"/>
      <c r="C285" s="145"/>
      <c r="D285" s="145"/>
      <c r="E285" s="146"/>
      <c r="F285" s="147"/>
      <c r="G285" s="147"/>
      <c r="H285" s="147"/>
      <c r="I285" s="145"/>
      <c r="J285" s="5" t="s">
        <v>61</v>
      </c>
      <c r="K285" s="12"/>
      <c r="L285" s="72">
        <v>10</v>
      </c>
      <c r="M285" s="17"/>
      <c r="N285" s="20"/>
      <c r="O285" s="34"/>
    </row>
    <row r="286" spans="1:15" ht="15.75" x14ac:dyDescent="0.25">
      <c r="A286" s="144"/>
      <c r="B286" s="145"/>
      <c r="C286" s="145"/>
      <c r="D286" s="145"/>
      <c r="E286" s="146"/>
      <c r="F286" s="147"/>
      <c r="G286" s="147"/>
      <c r="H286" s="147"/>
      <c r="I286" s="145"/>
      <c r="J286" s="5" t="s">
        <v>64</v>
      </c>
      <c r="K286" s="12"/>
      <c r="L286" s="72">
        <v>15</v>
      </c>
      <c r="M286" s="17"/>
      <c r="N286" s="20"/>
      <c r="O286" s="34"/>
    </row>
    <row r="287" spans="1:15" ht="15.75" x14ac:dyDescent="0.25">
      <c r="A287" s="144"/>
      <c r="B287" s="145"/>
      <c r="C287" s="145"/>
      <c r="D287" s="145"/>
      <c r="E287" s="146"/>
      <c r="F287" s="147"/>
      <c r="G287" s="147"/>
      <c r="H287" s="147"/>
      <c r="I287" s="145"/>
      <c r="J287" s="5" t="s">
        <v>61</v>
      </c>
      <c r="K287" s="12"/>
      <c r="L287" s="72">
        <v>25</v>
      </c>
      <c r="M287" s="17"/>
      <c r="N287" s="20"/>
      <c r="O287" s="34"/>
    </row>
    <row r="288" spans="1:15" ht="15.75" x14ac:dyDescent="0.25">
      <c r="A288" s="140">
        <v>9</v>
      </c>
      <c r="B288" s="141" t="s">
        <v>44</v>
      </c>
      <c r="C288" s="141"/>
      <c r="D288" s="141" t="s">
        <v>8</v>
      </c>
      <c r="E288" s="142">
        <f>+N288</f>
        <v>0</v>
      </c>
      <c r="F288" s="143">
        <v>2</v>
      </c>
      <c r="G288" s="143">
        <v>2</v>
      </c>
      <c r="H288" s="143">
        <v>100</v>
      </c>
      <c r="I288" s="141">
        <v>72</v>
      </c>
      <c r="J288" s="5" t="s">
        <v>58</v>
      </c>
      <c r="K288" s="67"/>
      <c r="L288" s="72">
        <v>30</v>
      </c>
      <c r="M288" s="17">
        <f>+((100-N288)*O288/100)-SUM(L288:L292)</f>
        <v>20</v>
      </c>
      <c r="N288" s="20">
        <f>C288/(I288*O288/500)%</f>
        <v>0</v>
      </c>
      <c r="O288" s="34">
        <v>120</v>
      </c>
    </row>
    <row r="289" spans="1:15" ht="15.75" x14ac:dyDescent="0.25">
      <c r="A289" s="144"/>
      <c r="B289" s="145"/>
      <c r="C289" s="145"/>
      <c r="D289" s="145"/>
      <c r="E289" s="146"/>
      <c r="F289" s="147"/>
      <c r="G289" s="147"/>
      <c r="H289" s="147"/>
      <c r="I289" s="145"/>
      <c r="J289" s="5" t="s">
        <v>35</v>
      </c>
      <c r="K289" s="67"/>
      <c r="L289" s="72">
        <v>15</v>
      </c>
      <c r="M289" s="17"/>
      <c r="N289" s="20"/>
      <c r="O289" s="34"/>
    </row>
    <row r="290" spans="1:15" ht="15.75" x14ac:dyDescent="0.25">
      <c r="A290" s="140">
        <v>10</v>
      </c>
      <c r="B290" s="141" t="s">
        <v>72</v>
      </c>
      <c r="C290" s="141"/>
      <c r="D290" s="141"/>
      <c r="E290" s="142">
        <f>+N290</f>
        <v>0</v>
      </c>
      <c r="F290" s="143">
        <v>2</v>
      </c>
      <c r="G290" s="143">
        <v>2</v>
      </c>
      <c r="H290" s="143">
        <v>220</v>
      </c>
      <c r="I290" s="141">
        <v>100</v>
      </c>
      <c r="J290" s="5" t="s">
        <v>59</v>
      </c>
      <c r="K290" s="64"/>
      <c r="L290" s="72">
        <v>20</v>
      </c>
      <c r="M290" s="22">
        <f>+((100-N290)*O290/100)-SUM(L290:L296)</f>
        <v>355</v>
      </c>
      <c r="N290" s="26">
        <f>C290/(I290*O290/500)%</f>
        <v>0</v>
      </c>
      <c r="O290" s="36">
        <v>480</v>
      </c>
    </row>
    <row r="291" spans="1:15" ht="15.75" x14ac:dyDescent="0.25">
      <c r="A291" s="144"/>
      <c r="B291" s="145"/>
      <c r="C291" s="145"/>
      <c r="D291" s="145"/>
      <c r="E291" s="146"/>
      <c r="F291" s="147"/>
      <c r="G291" s="147"/>
      <c r="H291" s="147"/>
      <c r="I291" s="145"/>
      <c r="J291" s="5" t="s">
        <v>65</v>
      </c>
      <c r="K291" s="5"/>
      <c r="L291" s="43">
        <v>20</v>
      </c>
      <c r="M291" s="17"/>
      <c r="N291" s="17"/>
      <c r="O291" s="35"/>
    </row>
    <row r="292" spans="1:15" ht="15.75" x14ac:dyDescent="0.25">
      <c r="A292" s="144"/>
      <c r="B292" s="145"/>
      <c r="C292" s="145"/>
      <c r="D292" s="145"/>
      <c r="E292" s="146"/>
      <c r="F292" s="147"/>
      <c r="G292" s="147"/>
      <c r="H292" s="147"/>
      <c r="I292" s="145"/>
      <c r="J292" s="5" t="s">
        <v>60</v>
      </c>
      <c r="K292" s="5"/>
      <c r="L292" s="71">
        <v>15</v>
      </c>
      <c r="M292" s="17"/>
      <c r="N292" s="17"/>
      <c r="O292" s="35"/>
    </row>
    <row r="293" spans="1:15" ht="15.75" x14ac:dyDescent="0.25">
      <c r="A293" s="144"/>
      <c r="B293" s="145"/>
      <c r="C293" s="145"/>
      <c r="D293" s="145"/>
      <c r="E293" s="146"/>
      <c r="F293" s="147"/>
      <c r="G293" s="147"/>
      <c r="H293" s="147"/>
      <c r="I293" s="145"/>
      <c r="J293" s="44" t="s">
        <v>64</v>
      </c>
      <c r="K293" s="5"/>
      <c r="L293" s="71">
        <v>15</v>
      </c>
      <c r="M293" s="17"/>
      <c r="N293" s="17"/>
      <c r="O293" s="35"/>
    </row>
    <row r="294" spans="1:15" ht="15.75" x14ac:dyDescent="0.25">
      <c r="A294" s="144"/>
      <c r="B294" s="145"/>
      <c r="C294" s="145"/>
      <c r="D294" s="145"/>
      <c r="E294" s="146"/>
      <c r="F294" s="147"/>
      <c r="G294" s="147"/>
      <c r="H294" s="147"/>
      <c r="I294" s="145"/>
      <c r="J294" s="65" t="s">
        <v>39</v>
      </c>
      <c r="K294" s="5"/>
      <c r="L294" s="71">
        <v>20</v>
      </c>
      <c r="M294" s="17"/>
      <c r="N294" s="17"/>
      <c r="O294" s="35"/>
    </row>
    <row r="295" spans="1:15" ht="15.75" x14ac:dyDescent="0.25">
      <c r="A295" s="144"/>
      <c r="B295" s="145"/>
      <c r="C295" s="145"/>
      <c r="D295" s="145"/>
      <c r="E295" s="146"/>
      <c r="F295" s="147"/>
      <c r="G295" s="147"/>
      <c r="H295" s="147"/>
      <c r="I295" s="145"/>
      <c r="J295" s="65" t="s">
        <v>38</v>
      </c>
      <c r="K295" s="5"/>
      <c r="L295" s="71">
        <v>20</v>
      </c>
      <c r="M295" s="17"/>
      <c r="N295" s="17"/>
      <c r="O295" s="35"/>
    </row>
    <row r="296" spans="1:15" ht="15.75" x14ac:dyDescent="0.25">
      <c r="A296" s="144"/>
      <c r="B296" s="145"/>
      <c r="C296" s="145"/>
      <c r="D296" s="145"/>
      <c r="E296" s="146"/>
      <c r="F296" s="148"/>
      <c r="G296" s="148"/>
      <c r="H296" s="148"/>
      <c r="I296" s="145"/>
      <c r="J296" s="65" t="s">
        <v>38</v>
      </c>
      <c r="K296" s="5"/>
      <c r="L296" s="76">
        <v>15</v>
      </c>
      <c r="M296" s="17"/>
      <c r="N296" s="17"/>
      <c r="O296" s="35"/>
    </row>
    <row r="297" spans="1:15" ht="15.75" x14ac:dyDescent="0.25">
      <c r="A297" s="140">
        <v>11</v>
      </c>
      <c r="B297" s="141" t="s">
        <v>68</v>
      </c>
      <c r="C297" s="141"/>
      <c r="D297" s="141" t="s">
        <v>8</v>
      </c>
      <c r="E297" s="142">
        <f>+N297</f>
        <v>0</v>
      </c>
      <c r="F297" s="143">
        <v>2</v>
      </c>
      <c r="G297" s="143">
        <v>2</v>
      </c>
      <c r="H297" s="143">
        <v>100</v>
      </c>
      <c r="I297" s="141">
        <v>82</v>
      </c>
      <c r="J297" s="65" t="s">
        <v>38</v>
      </c>
      <c r="K297" s="5"/>
      <c r="L297" s="76">
        <v>10</v>
      </c>
      <c r="M297" s="17">
        <f>+((100-N297)*O297/100)-SUM(L297:L306)</f>
        <v>290</v>
      </c>
      <c r="N297" s="20">
        <f>C297/(I297*O297/500)%</f>
        <v>0</v>
      </c>
      <c r="O297" s="34">
        <v>460</v>
      </c>
    </row>
    <row r="298" spans="1:15" ht="15.75" x14ac:dyDescent="0.25">
      <c r="A298" s="144"/>
      <c r="B298" s="145"/>
      <c r="C298" s="145"/>
      <c r="D298" s="145"/>
      <c r="E298" s="146"/>
      <c r="F298" s="147"/>
      <c r="G298" s="147"/>
      <c r="H298" s="147"/>
      <c r="I298" s="145"/>
      <c r="J298" s="65" t="s">
        <v>38</v>
      </c>
      <c r="K298" s="5"/>
      <c r="L298" s="76">
        <v>15</v>
      </c>
      <c r="M298" s="17"/>
      <c r="N298" s="17"/>
      <c r="O298" s="35" t="s">
        <v>21</v>
      </c>
    </row>
    <row r="299" spans="1:15" ht="15.75" x14ac:dyDescent="0.25">
      <c r="A299" s="144"/>
      <c r="B299" s="145"/>
      <c r="C299" s="145"/>
      <c r="D299" s="145"/>
      <c r="E299" s="146"/>
      <c r="F299" s="147"/>
      <c r="G299" s="147"/>
      <c r="H299" s="147"/>
      <c r="I299" s="145"/>
      <c r="J299" s="65" t="s">
        <v>57</v>
      </c>
      <c r="K299" s="5"/>
      <c r="L299" s="76">
        <v>20</v>
      </c>
      <c r="M299" s="17"/>
      <c r="N299" s="17"/>
      <c r="O299" s="35"/>
    </row>
    <row r="300" spans="1:15" ht="15.75" x14ac:dyDescent="0.25">
      <c r="A300" s="144"/>
      <c r="B300" s="145"/>
      <c r="C300" s="145"/>
      <c r="D300" s="145"/>
      <c r="E300" s="146"/>
      <c r="F300" s="147"/>
      <c r="G300" s="147"/>
      <c r="H300" s="147"/>
      <c r="I300" s="145"/>
      <c r="J300" s="65" t="s">
        <v>58</v>
      </c>
      <c r="K300" s="5"/>
      <c r="L300" s="43"/>
      <c r="M300" s="17"/>
      <c r="N300" s="17"/>
      <c r="O300" s="35"/>
    </row>
    <row r="301" spans="1:15" ht="15.75" x14ac:dyDescent="0.25">
      <c r="A301" s="144"/>
      <c r="B301" s="145"/>
      <c r="C301" s="145"/>
      <c r="D301" s="145"/>
      <c r="E301" s="146"/>
      <c r="F301" s="147"/>
      <c r="G301" s="147"/>
      <c r="H301" s="147"/>
      <c r="I301" s="145"/>
      <c r="J301" s="42" t="s">
        <v>35</v>
      </c>
      <c r="K301" s="5"/>
      <c r="L301" s="72">
        <v>30</v>
      </c>
      <c r="M301" s="17"/>
      <c r="N301" s="17"/>
      <c r="O301" s="35"/>
    </row>
    <row r="302" spans="1:15" ht="15.75" x14ac:dyDescent="0.25">
      <c r="A302" s="144"/>
      <c r="B302" s="145"/>
      <c r="C302" s="145"/>
      <c r="D302" s="145"/>
      <c r="E302" s="146"/>
      <c r="F302" s="147"/>
      <c r="G302" s="147"/>
      <c r="H302" s="147"/>
      <c r="I302" s="145"/>
      <c r="J302" s="64" t="s">
        <v>59</v>
      </c>
      <c r="K302" s="5"/>
      <c r="L302" s="72">
        <v>10</v>
      </c>
      <c r="M302" s="17"/>
      <c r="N302" s="17"/>
      <c r="O302" s="35"/>
    </row>
    <row r="303" spans="1:15" ht="15.75" x14ac:dyDescent="0.25">
      <c r="A303" s="144"/>
      <c r="B303" s="145"/>
      <c r="C303" s="145"/>
      <c r="D303" s="145"/>
      <c r="E303" s="146"/>
      <c r="F303" s="147"/>
      <c r="G303" s="147"/>
      <c r="H303" s="147"/>
      <c r="I303" s="145"/>
      <c r="J303" s="64" t="s">
        <v>66</v>
      </c>
      <c r="K303" s="5"/>
      <c r="L303" s="72">
        <v>15</v>
      </c>
      <c r="M303" s="17"/>
      <c r="N303" s="17"/>
      <c r="O303" s="35"/>
    </row>
    <row r="304" spans="1:15" ht="15.75" x14ac:dyDescent="0.25">
      <c r="A304" s="144"/>
      <c r="B304" s="145"/>
      <c r="C304" s="145"/>
      <c r="D304" s="145"/>
      <c r="E304" s="146"/>
      <c r="F304" s="147"/>
      <c r="G304" s="147"/>
      <c r="H304" s="147"/>
      <c r="I304" s="145"/>
      <c r="J304" s="64" t="s">
        <v>35</v>
      </c>
      <c r="K304" s="5"/>
      <c r="L304" s="72">
        <v>25</v>
      </c>
      <c r="M304" s="17"/>
      <c r="N304" s="17"/>
      <c r="O304" s="35"/>
    </row>
    <row r="305" spans="1:15" ht="15.75" x14ac:dyDescent="0.25">
      <c r="A305" s="144"/>
      <c r="B305" s="145"/>
      <c r="C305" s="145"/>
      <c r="D305" s="145"/>
      <c r="E305" s="146"/>
      <c r="F305" s="147"/>
      <c r="G305" s="147"/>
      <c r="H305" s="147"/>
      <c r="I305" s="145"/>
      <c r="J305" s="64" t="s">
        <v>65</v>
      </c>
      <c r="K305" s="5"/>
      <c r="L305" s="72">
        <v>30</v>
      </c>
      <c r="M305" s="17"/>
      <c r="N305" s="17"/>
      <c r="O305" s="35"/>
    </row>
    <row r="306" spans="1:15" ht="15.75" x14ac:dyDescent="0.25">
      <c r="A306" s="144"/>
      <c r="B306" s="145"/>
      <c r="C306" s="145"/>
      <c r="D306" s="145"/>
      <c r="E306" s="146"/>
      <c r="F306" s="147"/>
      <c r="G306" s="147"/>
      <c r="H306" s="147"/>
      <c r="I306" s="145"/>
      <c r="J306" s="5" t="s">
        <v>64</v>
      </c>
      <c r="K306" s="5"/>
      <c r="L306" s="72">
        <v>15</v>
      </c>
      <c r="M306" s="17"/>
      <c r="N306" s="17"/>
      <c r="O306" s="35"/>
    </row>
    <row r="307" spans="1:15" ht="15.75" x14ac:dyDescent="0.25">
      <c r="A307" s="150">
        <v>12</v>
      </c>
      <c r="B307" s="151" t="s">
        <v>69</v>
      </c>
      <c r="C307" s="151"/>
      <c r="D307" s="151" t="s">
        <v>8</v>
      </c>
      <c r="E307" s="152">
        <f>+N307</f>
        <v>0</v>
      </c>
      <c r="F307" s="143">
        <v>2</v>
      </c>
      <c r="G307" s="143">
        <v>2</v>
      </c>
      <c r="H307" s="143">
        <v>100</v>
      </c>
      <c r="I307" s="151">
        <v>80</v>
      </c>
      <c r="J307" s="5" t="s">
        <v>60</v>
      </c>
      <c r="K307" s="5"/>
      <c r="L307" s="72">
        <v>20</v>
      </c>
      <c r="M307" s="17">
        <f>+((100-N307)*O307/100)-SUM(L307:L312)</f>
        <v>350</v>
      </c>
      <c r="N307" s="20">
        <f>C307/(I307*O307/500)%</f>
        <v>0</v>
      </c>
      <c r="O307" s="34">
        <v>460</v>
      </c>
    </row>
    <row r="308" spans="1:15" ht="15.75" x14ac:dyDescent="0.25">
      <c r="A308" s="150"/>
      <c r="B308" s="151"/>
      <c r="C308" s="151"/>
      <c r="D308" s="151"/>
      <c r="E308" s="152"/>
      <c r="F308" s="147"/>
      <c r="G308" s="147"/>
      <c r="H308" s="147"/>
      <c r="I308" s="151"/>
      <c r="J308" s="5" t="s">
        <v>63</v>
      </c>
      <c r="K308" s="5"/>
      <c r="L308" s="43">
        <v>20</v>
      </c>
      <c r="M308" s="17"/>
      <c r="N308" s="17"/>
      <c r="O308" s="35"/>
    </row>
    <row r="309" spans="1:15" ht="15.75" x14ac:dyDescent="0.25">
      <c r="A309" s="150"/>
      <c r="B309" s="151"/>
      <c r="C309" s="151"/>
      <c r="D309" s="151"/>
      <c r="E309" s="152"/>
      <c r="F309" s="147"/>
      <c r="G309" s="147"/>
      <c r="H309" s="147"/>
      <c r="I309" s="151"/>
      <c r="J309" s="5" t="s">
        <v>62</v>
      </c>
      <c r="K309" s="5"/>
      <c r="L309" s="71">
        <v>15</v>
      </c>
      <c r="M309" s="17"/>
      <c r="N309" s="17"/>
      <c r="O309" s="35"/>
    </row>
    <row r="310" spans="1:15" ht="15.75" x14ac:dyDescent="0.25">
      <c r="A310" s="150"/>
      <c r="B310" s="151"/>
      <c r="C310" s="151"/>
      <c r="D310" s="151"/>
      <c r="E310" s="152"/>
      <c r="F310" s="147"/>
      <c r="G310" s="147"/>
      <c r="H310" s="147"/>
      <c r="I310" s="151"/>
      <c r="J310" s="73" t="s">
        <v>57</v>
      </c>
      <c r="K310" s="5"/>
      <c r="L310" s="71">
        <v>15</v>
      </c>
      <c r="M310" s="17"/>
      <c r="N310" s="17"/>
      <c r="O310" s="35"/>
    </row>
    <row r="311" spans="1:15" ht="15.75" x14ac:dyDescent="0.25">
      <c r="A311" s="150"/>
      <c r="B311" s="151"/>
      <c r="C311" s="151"/>
      <c r="D311" s="151"/>
      <c r="E311" s="152"/>
      <c r="F311" s="147"/>
      <c r="G311" s="147"/>
      <c r="H311" s="147"/>
      <c r="I311" s="151"/>
      <c r="J311" s="73" t="s">
        <v>57</v>
      </c>
      <c r="K311" s="5"/>
      <c r="L311" s="71">
        <v>20</v>
      </c>
      <c r="M311" s="17"/>
      <c r="N311" s="17"/>
      <c r="O311" s="35"/>
    </row>
    <row r="312" spans="1:15" ht="15.75" x14ac:dyDescent="0.25">
      <c r="A312" s="150"/>
      <c r="B312" s="151"/>
      <c r="C312" s="151"/>
      <c r="D312" s="151"/>
      <c r="E312" s="152"/>
      <c r="F312" s="148"/>
      <c r="G312" s="148"/>
      <c r="H312" s="148"/>
      <c r="I312" s="151"/>
      <c r="J312" s="5" t="s">
        <v>39</v>
      </c>
      <c r="K312" s="5"/>
      <c r="L312" s="71">
        <v>20</v>
      </c>
      <c r="M312" s="17"/>
      <c r="N312" s="17"/>
      <c r="O312" s="35"/>
    </row>
    <row r="313" spans="1:15" ht="15.75" x14ac:dyDescent="0.25">
      <c r="A313" s="150">
        <v>13</v>
      </c>
      <c r="B313" s="151" t="s">
        <v>49</v>
      </c>
      <c r="C313" s="151">
        <v>2.9</v>
      </c>
      <c r="D313" s="151" t="s">
        <v>18</v>
      </c>
      <c r="E313" s="152">
        <f>+N313</f>
        <v>52.536231884057969</v>
      </c>
      <c r="F313" s="143">
        <v>1</v>
      </c>
      <c r="G313" s="143">
        <v>1</v>
      </c>
      <c r="H313" s="143">
        <v>12000</v>
      </c>
      <c r="I313" s="151">
        <v>12000</v>
      </c>
      <c r="J313" s="5" t="s">
        <v>64</v>
      </c>
      <c r="K313" s="5"/>
      <c r="L313" s="70">
        <v>130</v>
      </c>
      <c r="M313" s="17">
        <f>+((100-N313)*O313/100)-SUM(L313:L316)</f>
        <v>8.3333333333333712</v>
      </c>
      <c r="N313" s="20">
        <f>C313/(I313*O313/1000000)%</f>
        <v>52.536231884057969</v>
      </c>
      <c r="O313" s="34">
        <v>460</v>
      </c>
    </row>
    <row r="314" spans="1:15" ht="15.75" x14ac:dyDescent="0.25">
      <c r="A314" s="150"/>
      <c r="B314" s="151"/>
      <c r="C314" s="151"/>
      <c r="D314" s="151"/>
      <c r="E314" s="152"/>
      <c r="F314" s="147"/>
      <c r="G314" s="147"/>
      <c r="H314" s="147"/>
      <c r="I314" s="151"/>
      <c r="J314" s="5" t="s">
        <v>60</v>
      </c>
      <c r="K314" s="5"/>
      <c r="L314" s="76">
        <v>20</v>
      </c>
      <c r="M314" s="17"/>
      <c r="N314" s="17"/>
      <c r="O314" s="35"/>
    </row>
    <row r="315" spans="1:15" ht="15.75" x14ac:dyDescent="0.25">
      <c r="A315" s="150"/>
      <c r="B315" s="151"/>
      <c r="C315" s="151"/>
      <c r="D315" s="151"/>
      <c r="E315" s="152"/>
      <c r="F315" s="147"/>
      <c r="G315" s="147"/>
      <c r="H315" s="147"/>
      <c r="I315" s="151"/>
      <c r="J315" s="5" t="s">
        <v>63</v>
      </c>
      <c r="K315" s="5"/>
      <c r="L315" s="76">
        <v>40</v>
      </c>
      <c r="M315" s="17"/>
      <c r="N315" s="17"/>
      <c r="O315" s="35"/>
    </row>
    <row r="316" spans="1:15" ht="15.75" x14ac:dyDescent="0.25">
      <c r="A316" s="150"/>
      <c r="B316" s="151"/>
      <c r="C316" s="151"/>
      <c r="D316" s="151"/>
      <c r="E316" s="152"/>
      <c r="F316" s="148"/>
      <c r="G316" s="148"/>
      <c r="H316" s="148"/>
      <c r="I316" s="151"/>
      <c r="J316" s="5" t="s">
        <v>62</v>
      </c>
      <c r="K316" s="76"/>
      <c r="L316" s="76">
        <v>20</v>
      </c>
      <c r="M316" s="17"/>
      <c r="N316" s="17"/>
      <c r="O316" s="35"/>
    </row>
    <row r="317" spans="1:15" ht="15.75" x14ac:dyDescent="0.25">
      <c r="A317" s="150">
        <v>14</v>
      </c>
      <c r="B317" s="151" t="s">
        <v>50</v>
      </c>
      <c r="C317" s="151">
        <v>2.5</v>
      </c>
      <c r="D317" s="151" t="s">
        <v>18</v>
      </c>
      <c r="E317" s="142">
        <v>52.536231884057969</v>
      </c>
      <c r="F317" s="143">
        <v>1</v>
      </c>
      <c r="G317" s="143">
        <v>1</v>
      </c>
      <c r="H317" s="143">
        <v>12000</v>
      </c>
      <c r="I317" s="151">
        <v>12000</v>
      </c>
      <c r="J317" s="73" t="s">
        <v>57</v>
      </c>
      <c r="K317" s="8"/>
      <c r="L317" s="72">
        <v>150</v>
      </c>
      <c r="M317" s="17">
        <f>+((100-N317)*O317/100)-SUM(L317:L321)</f>
        <v>16.666666666666686</v>
      </c>
      <c r="N317" s="20">
        <f>C317/(I317*O317/1000000)%</f>
        <v>45.289855072463766</v>
      </c>
      <c r="O317" s="34">
        <v>460</v>
      </c>
    </row>
    <row r="318" spans="1:15" ht="15.75" x14ac:dyDescent="0.25">
      <c r="A318" s="150"/>
      <c r="B318" s="151"/>
      <c r="C318" s="151"/>
      <c r="D318" s="151"/>
      <c r="E318" s="146"/>
      <c r="F318" s="147"/>
      <c r="G318" s="147"/>
      <c r="H318" s="147"/>
      <c r="I318" s="151"/>
      <c r="J318" s="73" t="s">
        <v>57</v>
      </c>
      <c r="K318" s="8"/>
      <c r="L318" s="72">
        <v>30</v>
      </c>
      <c r="M318" s="17"/>
      <c r="N318" s="20"/>
      <c r="O318" s="34"/>
    </row>
    <row r="319" spans="1:15" ht="15.75" x14ac:dyDescent="0.25">
      <c r="A319" s="150"/>
      <c r="B319" s="151"/>
      <c r="C319" s="151"/>
      <c r="D319" s="151"/>
      <c r="E319" s="146"/>
      <c r="F319" s="147"/>
      <c r="G319" s="147"/>
      <c r="H319" s="147"/>
      <c r="I319" s="151"/>
      <c r="J319" s="73" t="s">
        <v>37</v>
      </c>
      <c r="K319" s="8"/>
      <c r="L319" s="72">
        <v>15</v>
      </c>
      <c r="M319" s="17"/>
      <c r="N319" s="20"/>
      <c r="O319" s="34"/>
    </row>
    <row r="320" spans="1:15" ht="15.75" x14ac:dyDescent="0.25">
      <c r="A320" s="150"/>
      <c r="B320" s="151"/>
      <c r="C320" s="151"/>
      <c r="D320" s="151"/>
      <c r="E320" s="146"/>
      <c r="F320" s="147"/>
      <c r="G320" s="147"/>
      <c r="H320" s="147"/>
      <c r="I320" s="151"/>
      <c r="J320" s="73" t="s">
        <v>67</v>
      </c>
      <c r="K320" s="8"/>
      <c r="L320" s="72">
        <v>15</v>
      </c>
      <c r="M320" s="17"/>
      <c r="N320" s="20"/>
      <c r="O320" s="34"/>
    </row>
    <row r="321" spans="1:15" ht="15.75" x14ac:dyDescent="0.25">
      <c r="A321" s="150"/>
      <c r="B321" s="151"/>
      <c r="C321" s="151"/>
      <c r="D321" s="151"/>
      <c r="E321" s="149"/>
      <c r="F321" s="147"/>
      <c r="G321" s="147"/>
      <c r="H321" s="147"/>
      <c r="I321" s="151"/>
      <c r="J321" s="73" t="s">
        <v>66</v>
      </c>
      <c r="K321" s="8"/>
      <c r="L321" s="72">
        <v>25</v>
      </c>
      <c r="M321" s="17"/>
      <c r="N321" s="20"/>
      <c r="O321" s="34"/>
    </row>
    <row r="322" spans="1:15" ht="15.75" x14ac:dyDescent="0.25">
      <c r="A322" s="150">
        <v>15</v>
      </c>
      <c r="B322" s="151" t="s">
        <v>51</v>
      </c>
      <c r="C322" s="151">
        <v>1.3</v>
      </c>
      <c r="D322" s="151" t="s">
        <v>18</v>
      </c>
      <c r="E322" s="152">
        <f>+N322</f>
        <v>23.55072463768116</v>
      </c>
      <c r="F322" s="143">
        <v>2</v>
      </c>
      <c r="G322" s="143">
        <v>1</v>
      </c>
      <c r="H322" s="143">
        <v>12000</v>
      </c>
      <c r="I322" s="151">
        <v>12000</v>
      </c>
      <c r="J322" s="73" t="s">
        <v>58</v>
      </c>
      <c r="K322" s="8"/>
      <c r="L322" s="72">
        <v>330</v>
      </c>
      <c r="M322" s="17">
        <f>+((100-N322)*O322/100)-SUM(L322:L323)</f>
        <v>1.6666666666667425</v>
      </c>
      <c r="N322" s="20">
        <f>C322/(I322*O322/1000000)%</f>
        <v>23.55072463768116</v>
      </c>
      <c r="O322" s="34">
        <v>460</v>
      </c>
    </row>
    <row r="323" spans="1:15" ht="15.75" x14ac:dyDescent="0.25">
      <c r="A323" s="150"/>
      <c r="B323" s="151"/>
      <c r="C323" s="151"/>
      <c r="D323" s="151"/>
      <c r="E323" s="152"/>
      <c r="F323" s="147"/>
      <c r="G323" s="147"/>
      <c r="H323" s="147"/>
      <c r="I323" s="151"/>
      <c r="J323" s="73" t="s">
        <v>56</v>
      </c>
      <c r="K323" s="8"/>
      <c r="L323" s="72">
        <v>20</v>
      </c>
      <c r="M323" s="17"/>
      <c r="N323" s="20"/>
      <c r="O323" s="34"/>
    </row>
    <row r="324" spans="1:15" ht="15.75" x14ac:dyDescent="0.25">
      <c r="A324" s="150">
        <v>16</v>
      </c>
      <c r="B324" s="151" t="s">
        <v>52</v>
      </c>
      <c r="C324" s="151">
        <v>0.42</v>
      </c>
      <c r="D324" s="151" t="s">
        <v>18</v>
      </c>
      <c r="E324" s="152">
        <f>+N324</f>
        <v>34.567901234567898</v>
      </c>
      <c r="F324" s="143">
        <v>2</v>
      </c>
      <c r="G324" s="143">
        <v>1</v>
      </c>
      <c r="H324" s="143">
        <v>5000</v>
      </c>
      <c r="I324" s="151">
        <v>4500</v>
      </c>
      <c r="J324" s="73" t="s">
        <v>65</v>
      </c>
      <c r="K324" s="8"/>
      <c r="L324" s="72">
        <v>130</v>
      </c>
      <c r="M324" s="17">
        <f>+((100-N324)*O324/100)-SUM(L324:L326)</f>
        <v>6.6666666666666856</v>
      </c>
      <c r="N324" s="20">
        <f>C324/(I324*O324/1000000)%</f>
        <v>34.567901234567898</v>
      </c>
      <c r="O324" s="34">
        <v>270</v>
      </c>
    </row>
    <row r="325" spans="1:15" ht="15.75" x14ac:dyDescent="0.25">
      <c r="A325" s="150"/>
      <c r="B325" s="151"/>
      <c r="C325" s="151"/>
      <c r="D325" s="151"/>
      <c r="E325" s="152"/>
      <c r="F325" s="147"/>
      <c r="G325" s="147"/>
      <c r="H325" s="147"/>
      <c r="I325" s="151"/>
      <c r="J325" s="73" t="s">
        <v>59</v>
      </c>
      <c r="K325" s="8"/>
      <c r="L325" s="72">
        <v>40</v>
      </c>
      <c r="M325" s="17"/>
      <c r="N325" s="20"/>
      <c r="O325" s="34"/>
    </row>
    <row r="326" spans="1:15" ht="15.75" x14ac:dyDescent="0.25">
      <c r="A326" s="150"/>
      <c r="B326" s="151"/>
      <c r="C326" s="151"/>
      <c r="D326" s="151"/>
      <c r="E326" s="152"/>
      <c r="F326" s="148"/>
      <c r="G326" s="148"/>
      <c r="H326" s="148"/>
      <c r="I326" s="151"/>
      <c r="J326" s="73" t="s">
        <v>35</v>
      </c>
      <c r="K326" s="8"/>
      <c r="L326" s="72"/>
      <c r="M326" s="17"/>
      <c r="N326" s="20"/>
      <c r="O326" s="34"/>
    </row>
    <row r="327" spans="1:15" ht="15.75" x14ac:dyDescent="0.25">
      <c r="A327" s="150">
        <v>17</v>
      </c>
      <c r="B327" s="151" t="s">
        <v>53</v>
      </c>
      <c r="C327" s="151">
        <v>0.92400000000000004</v>
      </c>
      <c r="D327" s="151" t="s">
        <v>18</v>
      </c>
      <c r="E327" s="152">
        <f>+N327</f>
        <v>47.826086956521742</v>
      </c>
      <c r="F327" s="143">
        <v>1</v>
      </c>
      <c r="G327" s="143">
        <v>1</v>
      </c>
      <c r="H327" s="143">
        <v>4500</v>
      </c>
      <c r="I327" s="151">
        <v>4200</v>
      </c>
      <c r="J327" s="73" t="s">
        <v>64</v>
      </c>
      <c r="K327" s="7"/>
      <c r="L327" s="11">
        <v>25</v>
      </c>
      <c r="M327" s="17">
        <f>+((100-N327)*O327/100)-SUM(L327:L330)</f>
        <v>35</v>
      </c>
      <c r="N327" s="20">
        <f>C327/(I327*O327/1000000)%</f>
        <v>47.826086956521742</v>
      </c>
      <c r="O327" s="34">
        <v>460</v>
      </c>
    </row>
    <row r="328" spans="1:15" ht="15.75" x14ac:dyDescent="0.25">
      <c r="A328" s="150"/>
      <c r="B328" s="151"/>
      <c r="C328" s="151"/>
      <c r="D328" s="151"/>
      <c r="E328" s="152"/>
      <c r="F328" s="147"/>
      <c r="G328" s="147"/>
      <c r="H328" s="147"/>
      <c r="I328" s="151"/>
      <c r="J328" s="73" t="s">
        <v>64</v>
      </c>
      <c r="K328" s="7"/>
      <c r="L328" s="72">
        <v>90</v>
      </c>
      <c r="M328" s="17"/>
      <c r="N328" s="20"/>
      <c r="O328" s="34"/>
    </row>
    <row r="329" spans="1:15" ht="15.75" x14ac:dyDescent="0.25">
      <c r="A329" s="150"/>
      <c r="B329" s="151"/>
      <c r="C329" s="151"/>
      <c r="D329" s="151"/>
      <c r="E329" s="152"/>
      <c r="F329" s="147"/>
      <c r="G329" s="147"/>
      <c r="H329" s="147"/>
      <c r="I329" s="151"/>
      <c r="J329" s="73" t="s">
        <v>60</v>
      </c>
      <c r="K329" s="7"/>
      <c r="L329" s="72">
        <v>60</v>
      </c>
      <c r="M329" s="17"/>
      <c r="N329" s="20"/>
      <c r="O329" s="34"/>
    </row>
    <row r="330" spans="1:15" ht="15.75" x14ac:dyDescent="0.25">
      <c r="A330" s="150"/>
      <c r="B330" s="151"/>
      <c r="C330" s="151"/>
      <c r="D330" s="151"/>
      <c r="E330" s="152"/>
      <c r="F330" s="148"/>
      <c r="G330" s="148"/>
      <c r="H330" s="148"/>
      <c r="I330" s="151"/>
      <c r="J330" s="73" t="s">
        <v>61</v>
      </c>
      <c r="K330" s="7"/>
      <c r="L330" s="72">
        <v>30</v>
      </c>
      <c r="M330" s="17"/>
      <c r="N330" s="17"/>
      <c r="O330" s="35"/>
    </row>
    <row r="331" spans="1:15" ht="15.75" x14ac:dyDescent="0.25">
      <c r="A331" s="150">
        <v>18</v>
      </c>
      <c r="B331" s="151"/>
      <c r="C331" s="151"/>
      <c r="D331" s="151" t="s">
        <v>18</v>
      </c>
      <c r="E331" s="152">
        <f>+N331</f>
        <v>0</v>
      </c>
      <c r="F331" s="143">
        <v>2</v>
      </c>
      <c r="G331" s="143">
        <v>1</v>
      </c>
      <c r="H331" s="143">
        <v>3000</v>
      </c>
      <c r="I331" s="151">
        <v>2800</v>
      </c>
      <c r="J331" s="5"/>
      <c r="K331" s="5"/>
      <c r="L331" s="154"/>
      <c r="M331" s="21">
        <f>+((100-N331)*O331/100)-SUM(L331:L335)</f>
        <v>480</v>
      </c>
      <c r="N331" s="20">
        <f>C331/(I331*O331/1000000)%</f>
        <v>0</v>
      </c>
      <c r="O331" s="34">
        <v>480</v>
      </c>
    </row>
    <row r="332" spans="1:15" ht="15.75" x14ac:dyDescent="0.25">
      <c r="A332" s="150"/>
      <c r="B332" s="151"/>
      <c r="C332" s="151"/>
      <c r="D332" s="151"/>
      <c r="E332" s="152"/>
      <c r="F332" s="147"/>
      <c r="G332" s="147"/>
      <c r="H332" s="147"/>
      <c r="I332" s="151"/>
      <c r="J332" s="5"/>
      <c r="K332" s="5"/>
      <c r="L332" s="12"/>
      <c r="M332" s="17"/>
      <c r="N332" s="17"/>
      <c r="O332" s="35"/>
    </row>
    <row r="333" spans="1:15" ht="15.75" x14ac:dyDescent="0.25">
      <c r="A333" s="150"/>
      <c r="B333" s="151"/>
      <c r="C333" s="151"/>
      <c r="D333" s="151"/>
      <c r="E333" s="152"/>
      <c r="F333" s="147"/>
      <c r="G333" s="147"/>
      <c r="H333" s="147"/>
      <c r="I333" s="151"/>
      <c r="J333" s="5"/>
      <c r="K333" s="5"/>
      <c r="L333" s="76"/>
      <c r="M333" s="17"/>
      <c r="N333" s="17"/>
      <c r="O333" s="35"/>
    </row>
    <row r="334" spans="1:15" ht="15.75" x14ac:dyDescent="0.25">
      <c r="A334" s="150"/>
      <c r="B334" s="151"/>
      <c r="C334" s="151"/>
      <c r="D334" s="151"/>
      <c r="E334" s="152"/>
      <c r="F334" s="147"/>
      <c r="G334" s="147"/>
      <c r="H334" s="147"/>
      <c r="I334" s="151"/>
      <c r="J334" s="5"/>
      <c r="K334" s="5"/>
      <c r="L334" s="76"/>
      <c r="M334" s="17"/>
      <c r="N334" s="17"/>
      <c r="O334" s="35"/>
    </row>
    <row r="335" spans="1:15" ht="15.75" x14ac:dyDescent="0.25">
      <c r="A335" s="150"/>
      <c r="B335" s="151"/>
      <c r="C335" s="151"/>
      <c r="D335" s="151"/>
      <c r="E335" s="152"/>
      <c r="F335" s="148"/>
      <c r="G335" s="148"/>
      <c r="H335" s="148"/>
      <c r="I335" s="151"/>
      <c r="J335" s="5"/>
      <c r="K335" s="5"/>
      <c r="L335" s="76"/>
      <c r="M335" s="17"/>
      <c r="N335" s="17"/>
      <c r="O335" s="35"/>
    </row>
    <row r="336" spans="1:15" ht="15.75" x14ac:dyDescent="0.25">
      <c r="A336" s="155">
        <v>19</v>
      </c>
      <c r="B336" s="141"/>
      <c r="C336" s="141"/>
      <c r="D336" s="141" t="s">
        <v>18</v>
      </c>
      <c r="E336" s="142">
        <f>+N336</f>
        <v>0</v>
      </c>
      <c r="F336" s="143">
        <v>2</v>
      </c>
      <c r="G336" s="143">
        <v>1</v>
      </c>
      <c r="H336" s="143">
        <v>2100</v>
      </c>
      <c r="I336" s="141">
        <v>1900</v>
      </c>
      <c r="J336" s="5"/>
      <c r="K336" s="76"/>
      <c r="L336" s="76"/>
      <c r="M336" s="17">
        <f>+((100-N336)*O336/100)-SUM(L336:L339)</f>
        <v>460</v>
      </c>
      <c r="N336" s="20">
        <f>C336/(I336*O336/1000000)%</f>
        <v>0</v>
      </c>
      <c r="O336" s="35">
        <v>460</v>
      </c>
    </row>
    <row r="337" spans="1:15" ht="15.75" x14ac:dyDescent="0.25">
      <c r="A337" s="156"/>
      <c r="B337" s="145"/>
      <c r="C337" s="145"/>
      <c r="D337" s="145"/>
      <c r="E337" s="146"/>
      <c r="F337" s="147"/>
      <c r="G337" s="147"/>
      <c r="H337" s="147"/>
      <c r="I337" s="145"/>
      <c r="J337" s="5"/>
      <c r="K337" s="5"/>
      <c r="L337" s="76"/>
      <c r="M337" s="17"/>
      <c r="N337" s="17"/>
      <c r="O337" s="35"/>
    </row>
    <row r="338" spans="1:15" ht="15.75" x14ac:dyDescent="0.25">
      <c r="A338" s="156"/>
      <c r="B338" s="145"/>
      <c r="C338" s="145"/>
      <c r="D338" s="145"/>
      <c r="E338" s="146"/>
      <c r="F338" s="147"/>
      <c r="G338" s="147"/>
      <c r="H338" s="147"/>
      <c r="I338" s="145"/>
      <c r="J338" s="5"/>
      <c r="K338" s="5"/>
      <c r="L338" s="76"/>
      <c r="M338" s="17"/>
      <c r="N338" s="17"/>
      <c r="O338" s="35"/>
    </row>
    <row r="339" spans="1:15" ht="15.75" x14ac:dyDescent="0.25">
      <c r="A339" s="157"/>
      <c r="B339" s="158"/>
      <c r="C339" s="158"/>
      <c r="D339" s="158"/>
      <c r="E339" s="149"/>
      <c r="F339" s="148"/>
      <c r="G339" s="148"/>
      <c r="H339" s="148"/>
      <c r="I339" s="158"/>
      <c r="J339" s="5"/>
      <c r="K339" s="5"/>
      <c r="L339" s="76"/>
      <c r="M339" s="17"/>
      <c r="N339" s="17"/>
      <c r="O339" s="35"/>
    </row>
    <row r="340" spans="1:15" ht="15.75" x14ac:dyDescent="0.25">
      <c r="A340" s="75">
        <v>20</v>
      </c>
      <c r="B340" s="68"/>
      <c r="C340" s="68"/>
      <c r="D340" s="68" t="s">
        <v>18</v>
      </c>
      <c r="E340" s="69">
        <f>+N340</f>
        <v>0</v>
      </c>
      <c r="F340" s="74">
        <v>2</v>
      </c>
      <c r="G340" s="74">
        <v>1</v>
      </c>
      <c r="H340" s="74">
        <v>2100</v>
      </c>
      <c r="I340" s="68">
        <v>1900</v>
      </c>
      <c r="J340" s="5"/>
      <c r="K340" s="5"/>
      <c r="L340" s="76"/>
      <c r="M340" s="17">
        <f>+((100-N340)*O340/100)-SUM(L340:L340)</f>
        <v>460</v>
      </c>
      <c r="N340" s="20">
        <f>C340/(I340*O340/1000000)%</f>
        <v>0</v>
      </c>
      <c r="O340" s="34">
        <v>460</v>
      </c>
    </row>
  </sheetData>
  <conditionalFormatting sqref="M128:M135 M137:M142 M194 M200 M218 M177 M227 M204:M216 M148:M174 M115:M121">
    <cfRule type="cellIs" dxfId="15" priority="8" operator="greaterThan">
      <formula>10</formula>
    </cfRule>
  </conditionalFormatting>
  <conditionalFormatting sqref="M175:M176">
    <cfRule type="cellIs" dxfId="13" priority="7" operator="greaterThan">
      <formula>10</formula>
    </cfRule>
  </conditionalFormatting>
  <conditionalFormatting sqref="M184">
    <cfRule type="cellIs" dxfId="11" priority="6" operator="greaterThan">
      <formula>10</formula>
    </cfRule>
  </conditionalFormatting>
  <conditionalFormatting sqref="M223">
    <cfRule type="cellIs" dxfId="9" priority="5" operator="greaterThan">
      <formula>10</formula>
    </cfRule>
  </conditionalFormatting>
  <conditionalFormatting sqref="M241:M248 M250:M255 M307 M313 M331 M290 M340 M317:M329 M261:M287 M228:M234">
    <cfRule type="cellIs" dxfId="7" priority="4" operator="greaterThan">
      <formula>10</formula>
    </cfRule>
  </conditionalFormatting>
  <conditionalFormatting sqref="M288:M289">
    <cfRule type="cellIs" dxfId="5" priority="3" operator="greaterThan">
      <formula>10</formula>
    </cfRule>
  </conditionalFormatting>
  <conditionalFormatting sqref="M297">
    <cfRule type="cellIs" dxfId="3" priority="2" operator="greaterThan">
      <formula>10</formula>
    </cfRule>
  </conditionalFormatting>
  <conditionalFormatting sqref="M336">
    <cfRule type="cellIs" dxfId="1" priority="1" operator="greaterThan">
      <formula>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04-07-2017 B shift  </vt:lpstr>
      <vt:lpstr>04-07-2017 C shift</vt:lpstr>
      <vt:lpstr>04-07-2017 A shift</vt:lpstr>
      <vt:lpstr>rEQUIRED OUTPUT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BLSMDSHFLR</dc:creator>
  <cp:lastModifiedBy>S K SHEWADE</cp:lastModifiedBy>
  <cp:lastPrinted>2017-07-21T04:50:43Z</cp:lastPrinted>
  <dcterms:created xsi:type="dcterms:W3CDTF">2017-01-05T01:01:26Z</dcterms:created>
  <dcterms:modified xsi:type="dcterms:W3CDTF">2017-07-24T09:02:36Z</dcterms:modified>
</cp:coreProperties>
</file>